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10" windowWidth="5505" windowHeight="3720" tabRatio="901" activeTab="3"/>
  </bookViews>
  <sheets>
    <sheet name="Burden" sheetId="20" r:id="rId1"/>
    <sheet name="Personnel Expenses" sheetId="24" r:id="rId2"/>
    <sheet name="Project Expenses" sheetId="25" r:id="rId3"/>
    <sheet name="Project Costs" sheetId="26" r:id="rId4"/>
  </sheets>
  <externalReferences>
    <externalReference r:id="rId5"/>
  </externalReferences>
  <definedNames>
    <definedName name="AG_Anteil_AV">Burden!$C$8</definedName>
    <definedName name="AG_Anteil_KV">Burden!$C$6</definedName>
    <definedName name="AG_Anteil_PV">Burden!$C$7</definedName>
    <definedName name="AG_Anteil_RV">Burden!$C$9</definedName>
    <definedName name="Anzahl_Mitarbeiter__ohne_Aushilfen">Burden!$B$96</definedName>
    <definedName name="Arbeitstage_Faktor" localSheetId="3">Burden!$C$110</definedName>
    <definedName name="Arbeitstage_Faktor" localSheetId="2">Burden!$C$110</definedName>
    <definedName name="Arbeitstage_Faktor">Burden!$C$110</definedName>
    <definedName name="BeiträgeUndAbgaben">Burden!$D$67</definedName>
    <definedName name="Beratungskosten">Burden!$D$48</definedName>
    <definedName name="BruttoGehalt" localSheetId="1">'Personnel Expenses'!$F:$F</definedName>
    <definedName name="Bürobedarf">Burden!$D$29</definedName>
    <definedName name="Gehaltskosten">'Personnel Expenses'!$Q:$Q</definedName>
    <definedName name="Gemeinkostenfaktor">Burden!$B$101</definedName>
    <definedName name="Gesamtkosten">[1]Personalliste!$G:$G</definedName>
    <definedName name="Kalk._Monatskosten">Burden!$B$92</definedName>
    <definedName name="KalkMonatskosten">Burden!$B$92</definedName>
    <definedName name="KFZ">Burden!$D$36</definedName>
    <definedName name="Kommunikation">Burden!$D$23</definedName>
    <definedName name="Manntage_Monat">Burden!$B$110</definedName>
    <definedName name="Miete">Burden!$D$17</definedName>
    <definedName name="Mietnebenkosten">Burden!$D$20</definedName>
    <definedName name="PersonalkostenGesamt">'Project Costs'!$G:$G</definedName>
    <definedName name="Porto">Burden!$D$33</definedName>
    <definedName name="Reisekosten">Burden!$D$63</definedName>
    <definedName name="Representationskosten">Burden!$D$58</definedName>
    <definedName name="SonstigerHardUndSoftwareBedarf">Burden!$D$80</definedName>
    <definedName name="Versicherungen">Burden!$D$43</definedName>
    <definedName name="Werbekosten">Burden!$D$53</definedName>
    <definedName name="ZinsenUndGeldverkehr">Burden!$D$84</definedName>
  </definedNames>
  <calcPr calcId="145621"/>
</workbook>
</file>

<file path=xl/calcChain.xml><?xml version="1.0" encoding="utf-8"?>
<calcChain xmlns="http://schemas.openxmlformats.org/spreadsheetml/2006/main">
  <c r="D22" i="25" l="1"/>
  <c r="D18" i="25"/>
  <c r="A4" i="20"/>
  <c r="J10" i="24" l="1"/>
  <c r="I10" i="24"/>
  <c r="H10" i="24"/>
  <c r="G10" i="24"/>
  <c r="J46" i="24"/>
  <c r="I46" i="24"/>
  <c r="H46" i="24"/>
  <c r="G46" i="24"/>
  <c r="J45" i="24"/>
  <c r="I45" i="24"/>
  <c r="H45" i="24"/>
  <c r="G45" i="24"/>
  <c r="J44" i="24"/>
  <c r="I44" i="24"/>
  <c r="H44" i="24"/>
  <c r="G44" i="24"/>
  <c r="J43" i="24"/>
  <c r="I43" i="24"/>
  <c r="H43" i="24"/>
  <c r="G43" i="24"/>
  <c r="J42" i="24"/>
  <c r="I42" i="24"/>
  <c r="H42" i="24"/>
  <c r="G42" i="24"/>
  <c r="J40" i="24"/>
  <c r="I40" i="24"/>
  <c r="H40" i="24"/>
  <c r="G40" i="24"/>
  <c r="J39" i="24"/>
  <c r="I39" i="24"/>
  <c r="H39" i="24"/>
  <c r="G39" i="24"/>
  <c r="J38" i="24"/>
  <c r="I38" i="24"/>
  <c r="H38" i="24"/>
  <c r="G38" i="24"/>
  <c r="J26" i="24"/>
  <c r="I26" i="24"/>
  <c r="H26" i="24"/>
  <c r="G26" i="24"/>
  <c r="J25" i="24"/>
  <c r="I25" i="24"/>
  <c r="H25" i="24"/>
  <c r="G25" i="24"/>
  <c r="G5" i="24"/>
  <c r="H5" i="24"/>
  <c r="I5" i="24"/>
  <c r="J5" i="24"/>
  <c r="M5" i="24"/>
  <c r="J84" i="26" l="1"/>
  <c r="D74" i="20"/>
  <c r="D80" i="20"/>
  <c r="T89" i="26"/>
  <c r="S89" i="26"/>
  <c r="Q89" i="26"/>
  <c r="V90" i="26"/>
  <c r="U90" i="26"/>
  <c r="T90" i="26"/>
  <c r="S90" i="26"/>
  <c r="R90" i="26"/>
  <c r="Q90" i="26"/>
  <c r="V92" i="26"/>
  <c r="Q92" i="26"/>
  <c r="W91" i="26"/>
  <c r="V91" i="26"/>
  <c r="Y84" i="26"/>
  <c r="X73" i="26"/>
  <c r="Q96" i="26" l="1"/>
  <c r="AC113" i="26"/>
  <c r="AC102" i="26"/>
  <c r="AC101" i="26"/>
  <c r="AC100" i="26"/>
  <c r="AA116" i="26"/>
  <c r="E116" i="26"/>
  <c r="D116" i="26"/>
  <c r="C116" i="26"/>
  <c r="B116" i="26"/>
  <c r="A116" i="26"/>
  <c r="AC115" i="26"/>
  <c r="AB96" i="26"/>
  <c r="AA96" i="26"/>
  <c r="Z96" i="26"/>
  <c r="Y96" i="26"/>
  <c r="X96" i="26"/>
  <c r="W96" i="26"/>
  <c r="V96" i="26"/>
  <c r="U96" i="26"/>
  <c r="T96" i="26"/>
  <c r="S96" i="26"/>
  <c r="R96" i="26"/>
  <c r="P96" i="26"/>
  <c r="O96" i="26"/>
  <c r="N96" i="26"/>
  <c r="M96" i="26"/>
  <c r="L96" i="26"/>
  <c r="K96" i="26"/>
  <c r="J96" i="26"/>
  <c r="I96" i="26"/>
  <c r="M84" i="26"/>
  <c r="H96" i="26"/>
  <c r="Y98" i="26"/>
  <c r="E98" i="26"/>
  <c r="D98" i="26"/>
  <c r="C98" i="26"/>
  <c r="B98" i="26"/>
  <c r="A98" i="26"/>
  <c r="AC97" i="26"/>
  <c r="AC99" i="26"/>
  <c r="AB84" i="26"/>
  <c r="AA84" i="26"/>
  <c r="Z84" i="26"/>
  <c r="X84" i="26"/>
  <c r="W84" i="26"/>
  <c r="V84" i="26"/>
  <c r="U84" i="26"/>
  <c r="T84" i="26"/>
  <c r="S84" i="26"/>
  <c r="R84" i="26"/>
  <c r="Q84" i="26"/>
  <c r="P84" i="26"/>
  <c r="O84" i="26"/>
  <c r="N84" i="26"/>
  <c r="L84" i="26"/>
  <c r="K84" i="26"/>
  <c r="I84" i="26"/>
  <c r="H84" i="26"/>
  <c r="Y86" i="26"/>
  <c r="E86" i="26"/>
  <c r="D86" i="26"/>
  <c r="C86" i="26"/>
  <c r="B86" i="26"/>
  <c r="A86" i="26"/>
  <c r="AC85" i="26"/>
  <c r="J106" i="26"/>
  <c r="I106" i="26"/>
  <c r="J104" i="26"/>
  <c r="I104" i="26"/>
  <c r="J103" i="26"/>
  <c r="I103" i="26"/>
  <c r="H103" i="26"/>
  <c r="H104" i="26"/>
  <c r="H106" i="26"/>
  <c r="AC89" i="26"/>
  <c r="AC95" i="26"/>
  <c r="AC94" i="26"/>
  <c r="AC93" i="26"/>
  <c r="AC90" i="26"/>
  <c r="AC92" i="26"/>
  <c r="AC91" i="26"/>
  <c r="AC88" i="26"/>
  <c r="AC83" i="26"/>
  <c r="AC82" i="26"/>
  <c r="AC81" i="26"/>
  <c r="AC80" i="26"/>
  <c r="AC79" i="26"/>
  <c r="AC78" i="26"/>
  <c r="AC77" i="26"/>
  <c r="AC76" i="26"/>
  <c r="AC75" i="26"/>
  <c r="AC74" i="26"/>
  <c r="AC73" i="26"/>
  <c r="AC72" i="26"/>
  <c r="AC71" i="26"/>
  <c r="AC70" i="26"/>
  <c r="AC69" i="26"/>
  <c r="AC68" i="26"/>
  <c r="AC67" i="26"/>
  <c r="AC66" i="26"/>
  <c r="AC65" i="26"/>
  <c r="AC64" i="26"/>
  <c r="AC63" i="26"/>
  <c r="AC62" i="26"/>
  <c r="AC61" i="26"/>
  <c r="AC60" i="26"/>
  <c r="AC58" i="26"/>
  <c r="AC57" i="26"/>
  <c r="AC56" i="26"/>
  <c r="AC53" i="26"/>
  <c r="C88" i="20"/>
  <c r="D58" i="20"/>
  <c r="E10" i="26"/>
  <c r="E12" i="26"/>
  <c r="E14" i="26"/>
  <c r="B96" i="20"/>
  <c r="Z116" i="26" l="1"/>
  <c r="J116" i="26"/>
  <c r="P116" i="26"/>
  <c r="I116" i="26"/>
  <c r="T116" i="26"/>
  <c r="U116" i="26"/>
  <c r="N116" i="26"/>
  <c r="Y116" i="26"/>
  <c r="L116" i="26"/>
  <c r="Q116" i="26"/>
  <c r="V116" i="26"/>
  <c r="AB116" i="26"/>
  <c r="H116" i="26"/>
  <c r="M116" i="26"/>
  <c r="R116" i="26"/>
  <c r="X116" i="26"/>
  <c r="K116" i="26"/>
  <c r="O116" i="26"/>
  <c r="S116" i="26"/>
  <c r="W116" i="26"/>
  <c r="K98" i="26"/>
  <c r="O98" i="26"/>
  <c r="W98" i="26"/>
  <c r="J98" i="26"/>
  <c r="N98" i="26"/>
  <c r="R98" i="26"/>
  <c r="V98" i="26"/>
  <c r="Z98" i="26"/>
  <c r="AA98" i="26"/>
  <c r="H98" i="26"/>
  <c r="L98" i="26"/>
  <c r="P98" i="26"/>
  <c r="T98" i="26"/>
  <c r="X98" i="26"/>
  <c r="AB98" i="26"/>
  <c r="S98" i="26"/>
  <c r="I98" i="26"/>
  <c r="M98" i="26"/>
  <c r="Q98" i="26"/>
  <c r="U98" i="26"/>
  <c r="K86" i="26"/>
  <c r="J86" i="26"/>
  <c r="N86" i="26"/>
  <c r="R86" i="26"/>
  <c r="V86" i="26"/>
  <c r="Z86" i="26"/>
  <c r="O86" i="26"/>
  <c r="W86" i="26"/>
  <c r="AA86" i="26"/>
  <c r="H86" i="26"/>
  <c r="L86" i="26"/>
  <c r="P86" i="26"/>
  <c r="T86" i="26"/>
  <c r="X86" i="26"/>
  <c r="AB86" i="26"/>
  <c r="S86" i="26"/>
  <c r="I86" i="26"/>
  <c r="M86" i="26"/>
  <c r="Q86" i="26"/>
  <c r="U86" i="26"/>
  <c r="E54" i="26"/>
  <c r="D54" i="26"/>
  <c r="C54" i="26"/>
  <c r="B54" i="26"/>
  <c r="A54" i="26"/>
  <c r="F51" i="26"/>
  <c r="E51" i="26"/>
  <c r="D51" i="26"/>
  <c r="C51" i="26"/>
  <c r="B51" i="26"/>
  <c r="A51" i="26"/>
  <c r="F50" i="26"/>
  <c r="E50" i="26"/>
  <c r="D50" i="26"/>
  <c r="C50" i="26"/>
  <c r="B50" i="26"/>
  <c r="A50" i="26"/>
  <c r="F49" i="26"/>
  <c r="E49" i="26"/>
  <c r="D49" i="26"/>
  <c r="C49" i="26"/>
  <c r="B49" i="26"/>
  <c r="A49" i="26"/>
  <c r="F48" i="26"/>
  <c r="E48" i="26"/>
  <c r="D48" i="26"/>
  <c r="C48" i="26"/>
  <c r="B48" i="26"/>
  <c r="A48" i="26"/>
  <c r="F47" i="26"/>
  <c r="E47" i="26"/>
  <c r="D47" i="26"/>
  <c r="C47" i="26"/>
  <c r="B47" i="26"/>
  <c r="A47" i="26"/>
  <c r="F46" i="26"/>
  <c r="E46" i="26"/>
  <c r="D46" i="26"/>
  <c r="C46" i="26"/>
  <c r="B46" i="26"/>
  <c r="F45" i="26"/>
  <c r="E45" i="26"/>
  <c r="D45" i="26"/>
  <c r="C45" i="26"/>
  <c r="B45" i="26"/>
  <c r="A45" i="26"/>
  <c r="F44" i="26"/>
  <c r="E44" i="26"/>
  <c r="D44" i="26"/>
  <c r="C44" i="26"/>
  <c r="B44" i="26"/>
  <c r="A44" i="26"/>
  <c r="F43" i="26"/>
  <c r="E43" i="26"/>
  <c r="D43" i="26"/>
  <c r="C43" i="26"/>
  <c r="B43" i="26"/>
  <c r="A43" i="26"/>
  <c r="F42" i="26"/>
  <c r="E42" i="26"/>
  <c r="D42" i="26"/>
  <c r="C42" i="26"/>
  <c r="B42" i="26"/>
  <c r="A42" i="26"/>
  <c r="F41" i="26"/>
  <c r="E41" i="26"/>
  <c r="D41" i="26"/>
  <c r="C41" i="26"/>
  <c r="B41" i="26"/>
  <c r="A41" i="26"/>
  <c r="F40" i="26"/>
  <c r="E40" i="26"/>
  <c r="D40" i="26"/>
  <c r="C40" i="26"/>
  <c r="B40" i="26"/>
  <c r="F39" i="26"/>
  <c r="E39" i="26"/>
  <c r="D39" i="26"/>
  <c r="C39" i="26"/>
  <c r="B39" i="26"/>
  <c r="F38" i="26"/>
  <c r="E38" i="26"/>
  <c r="D38" i="26"/>
  <c r="C38" i="26"/>
  <c r="B38" i="26"/>
  <c r="F37" i="26"/>
  <c r="E37" i="26"/>
  <c r="D37" i="26"/>
  <c r="C37" i="26"/>
  <c r="B37" i="26"/>
  <c r="F36" i="26"/>
  <c r="E36" i="26"/>
  <c r="D36" i="26"/>
  <c r="C36" i="26"/>
  <c r="B36" i="26"/>
  <c r="F35" i="26"/>
  <c r="E35" i="26"/>
  <c r="D35" i="26"/>
  <c r="C35" i="26"/>
  <c r="B35" i="26"/>
  <c r="F34" i="26"/>
  <c r="E34" i="26"/>
  <c r="D34" i="26"/>
  <c r="C34" i="26"/>
  <c r="B34" i="26"/>
  <c r="F33" i="26"/>
  <c r="E33" i="26"/>
  <c r="D33" i="26"/>
  <c r="C33" i="26"/>
  <c r="B33" i="26"/>
  <c r="F32" i="26"/>
  <c r="E32" i="26"/>
  <c r="D32" i="26"/>
  <c r="C32" i="26"/>
  <c r="B32" i="26"/>
  <c r="F31" i="26"/>
  <c r="E31" i="26"/>
  <c r="D31" i="26"/>
  <c r="C31" i="26"/>
  <c r="B31" i="26"/>
  <c r="F30" i="26"/>
  <c r="E30" i="26"/>
  <c r="D30" i="26"/>
  <c r="C30" i="26"/>
  <c r="B30" i="26"/>
  <c r="F29" i="26"/>
  <c r="E29" i="26"/>
  <c r="D29" i="26"/>
  <c r="C29" i="26"/>
  <c r="B29" i="26"/>
  <c r="F28" i="26"/>
  <c r="E28" i="26"/>
  <c r="D28" i="26"/>
  <c r="C28" i="26"/>
  <c r="B28" i="26"/>
  <c r="F27" i="26"/>
  <c r="E27" i="26"/>
  <c r="D27" i="26"/>
  <c r="C27" i="26"/>
  <c r="B27" i="26"/>
  <c r="F26" i="26"/>
  <c r="E26" i="26"/>
  <c r="D26" i="26"/>
  <c r="C26" i="26"/>
  <c r="B26" i="26"/>
  <c r="F25" i="26"/>
  <c r="E25" i="26"/>
  <c r="D25" i="26"/>
  <c r="C25" i="26"/>
  <c r="B25" i="26"/>
  <c r="F24" i="26"/>
  <c r="E24" i="26"/>
  <c r="D24" i="26"/>
  <c r="C24" i="26"/>
  <c r="B24" i="26"/>
  <c r="F23" i="26"/>
  <c r="E23" i="26"/>
  <c r="D23" i="26"/>
  <c r="C23" i="26"/>
  <c r="B23" i="26"/>
  <c r="F22" i="26"/>
  <c r="E22" i="26"/>
  <c r="D22" i="26"/>
  <c r="C22" i="26"/>
  <c r="B22" i="26"/>
  <c r="F21" i="26"/>
  <c r="E21" i="26"/>
  <c r="D21" i="26"/>
  <c r="C21" i="26"/>
  <c r="B21" i="26"/>
  <c r="F20" i="26"/>
  <c r="E20" i="26"/>
  <c r="D20" i="26"/>
  <c r="C20" i="26"/>
  <c r="B20" i="26"/>
  <c r="F19" i="26"/>
  <c r="E19" i="26"/>
  <c r="D19" i="26"/>
  <c r="C19" i="26"/>
  <c r="B19" i="26"/>
  <c r="F18" i="26"/>
  <c r="E18" i="26"/>
  <c r="D18" i="26"/>
  <c r="C18" i="26"/>
  <c r="B18" i="26"/>
  <c r="F17" i="26"/>
  <c r="E17" i="26"/>
  <c r="D17" i="26"/>
  <c r="C17" i="26"/>
  <c r="B17" i="26"/>
  <c r="F16" i="26"/>
  <c r="E16" i="26"/>
  <c r="D16" i="26"/>
  <c r="C16" i="26"/>
  <c r="B16" i="26"/>
  <c r="F15" i="26"/>
  <c r="E15" i="26"/>
  <c r="D15" i="26"/>
  <c r="C15" i="26"/>
  <c r="B15" i="26"/>
  <c r="F14" i="26"/>
  <c r="D14" i="26"/>
  <c r="C14" i="26"/>
  <c r="B14" i="26"/>
  <c r="F13" i="26"/>
  <c r="E13" i="26"/>
  <c r="D13" i="26"/>
  <c r="C13" i="26"/>
  <c r="B13" i="26"/>
  <c r="F12" i="26"/>
  <c r="D12" i="26"/>
  <c r="C12" i="26"/>
  <c r="B12" i="26"/>
  <c r="F11" i="26"/>
  <c r="E11" i="26"/>
  <c r="D11" i="26"/>
  <c r="C11" i="26"/>
  <c r="B11" i="26"/>
  <c r="F10" i="26"/>
  <c r="D10" i="26"/>
  <c r="C10" i="26"/>
  <c r="B10" i="26"/>
  <c r="E9" i="26"/>
  <c r="D9" i="26"/>
  <c r="C9" i="26"/>
  <c r="B9" i="26"/>
  <c r="G45" i="25"/>
  <c r="G39" i="25"/>
  <c r="G31" i="25"/>
  <c r="G23" i="25"/>
  <c r="G19" i="25"/>
  <c r="G15" i="25"/>
  <c r="G12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E51" i="25"/>
  <c r="D51" i="25"/>
  <c r="C51" i="25"/>
  <c r="B51" i="25"/>
  <c r="A51" i="25"/>
  <c r="E50" i="25"/>
  <c r="D50" i="25"/>
  <c r="C50" i="25"/>
  <c r="B50" i="25"/>
  <c r="A50" i="25"/>
  <c r="E49" i="25"/>
  <c r="D49" i="25"/>
  <c r="C49" i="25"/>
  <c r="B49" i="25"/>
  <c r="A49" i="25"/>
  <c r="E48" i="25"/>
  <c r="D48" i="25"/>
  <c r="C48" i="25"/>
  <c r="B48" i="25"/>
  <c r="A48" i="25"/>
  <c r="E47" i="25"/>
  <c r="D47" i="25"/>
  <c r="C47" i="25"/>
  <c r="B47" i="25"/>
  <c r="A47" i="25"/>
  <c r="E46" i="25"/>
  <c r="D46" i="25"/>
  <c r="C46" i="25"/>
  <c r="B46" i="25"/>
  <c r="A46" i="25"/>
  <c r="E45" i="25"/>
  <c r="D45" i="25"/>
  <c r="C45" i="25"/>
  <c r="B45" i="25"/>
  <c r="A45" i="25"/>
  <c r="E44" i="25"/>
  <c r="D44" i="25"/>
  <c r="C44" i="25"/>
  <c r="B44" i="25"/>
  <c r="A44" i="25"/>
  <c r="E43" i="25"/>
  <c r="D43" i="25"/>
  <c r="C43" i="25"/>
  <c r="B43" i="25"/>
  <c r="A43" i="25"/>
  <c r="E42" i="25"/>
  <c r="D42" i="25"/>
  <c r="C42" i="25"/>
  <c r="B42" i="25"/>
  <c r="A42" i="25"/>
  <c r="E41" i="25"/>
  <c r="D41" i="25"/>
  <c r="C41" i="25"/>
  <c r="B41" i="25"/>
  <c r="A41" i="25"/>
  <c r="E40" i="25"/>
  <c r="D40" i="25"/>
  <c r="C40" i="25"/>
  <c r="B40" i="25"/>
  <c r="A40" i="25"/>
  <c r="E39" i="25"/>
  <c r="D39" i="25"/>
  <c r="C39" i="25"/>
  <c r="B39" i="25"/>
  <c r="A39" i="25"/>
  <c r="E38" i="25"/>
  <c r="D38" i="25"/>
  <c r="C38" i="25"/>
  <c r="B38" i="25"/>
  <c r="A38" i="25"/>
  <c r="E37" i="25"/>
  <c r="D37" i="25"/>
  <c r="C37" i="25"/>
  <c r="B37" i="25"/>
  <c r="A37" i="25"/>
  <c r="E36" i="25"/>
  <c r="D36" i="25"/>
  <c r="C36" i="25"/>
  <c r="B36" i="25"/>
  <c r="A36" i="25"/>
  <c r="E35" i="25"/>
  <c r="D35" i="25"/>
  <c r="C35" i="25"/>
  <c r="B35" i="25"/>
  <c r="A35" i="25"/>
  <c r="E34" i="25"/>
  <c r="D34" i="25"/>
  <c r="C34" i="25"/>
  <c r="B34" i="25"/>
  <c r="A34" i="25"/>
  <c r="E33" i="25"/>
  <c r="D33" i="25"/>
  <c r="C33" i="25"/>
  <c r="B33" i="25"/>
  <c r="A33" i="25"/>
  <c r="E32" i="25"/>
  <c r="D32" i="25"/>
  <c r="C32" i="25"/>
  <c r="B32" i="25"/>
  <c r="A32" i="25"/>
  <c r="E31" i="25"/>
  <c r="D31" i="25"/>
  <c r="C31" i="25"/>
  <c r="B31" i="25"/>
  <c r="A31" i="25"/>
  <c r="E30" i="25"/>
  <c r="D30" i="25"/>
  <c r="C30" i="25"/>
  <c r="B30" i="25"/>
  <c r="A30" i="25"/>
  <c r="E29" i="25"/>
  <c r="D29" i="25"/>
  <c r="C29" i="25"/>
  <c r="B29" i="25"/>
  <c r="A29" i="25"/>
  <c r="E28" i="25"/>
  <c r="D28" i="25"/>
  <c r="C28" i="25"/>
  <c r="B28" i="25"/>
  <c r="A28" i="25"/>
  <c r="E27" i="25"/>
  <c r="D27" i="25"/>
  <c r="C27" i="25"/>
  <c r="B27" i="25"/>
  <c r="A27" i="25"/>
  <c r="E26" i="25"/>
  <c r="D26" i="25"/>
  <c r="C26" i="25"/>
  <c r="B26" i="25"/>
  <c r="A26" i="25"/>
  <c r="E25" i="25"/>
  <c r="D25" i="25"/>
  <c r="C25" i="25"/>
  <c r="B25" i="25"/>
  <c r="A25" i="25"/>
  <c r="E24" i="25"/>
  <c r="D24" i="25"/>
  <c r="C24" i="25"/>
  <c r="B24" i="25"/>
  <c r="A24" i="25"/>
  <c r="E23" i="25"/>
  <c r="D23" i="25"/>
  <c r="C23" i="25"/>
  <c r="B23" i="25"/>
  <c r="A23" i="25"/>
  <c r="E22" i="25"/>
  <c r="C22" i="25"/>
  <c r="B22" i="25"/>
  <c r="A22" i="25"/>
  <c r="E21" i="25"/>
  <c r="D21" i="25"/>
  <c r="C21" i="25"/>
  <c r="B21" i="25"/>
  <c r="A21" i="25"/>
  <c r="E20" i="25"/>
  <c r="D20" i="25"/>
  <c r="C20" i="25"/>
  <c r="B20" i="25"/>
  <c r="A20" i="25"/>
  <c r="E19" i="25"/>
  <c r="D19" i="25"/>
  <c r="C19" i="25"/>
  <c r="B19" i="25"/>
  <c r="A19" i="25"/>
  <c r="E18" i="25"/>
  <c r="C18" i="25"/>
  <c r="B18" i="25"/>
  <c r="A18" i="25"/>
  <c r="E17" i="25"/>
  <c r="D17" i="25"/>
  <c r="C17" i="25"/>
  <c r="B17" i="25"/>
  <c r="A17" i="25"/>
  <c r="E16" i="25"/>
  <c r="D16" i="25"/>
  <c r="C16" i="25"/>
  <c r="B16" i="25"/>
  <c r="A16" i="25"/>
  <c r="E15" i="25"/>
  <c r="D15" i="25"/>
  <c r="C15" i="25"/>
  <c r="B15" i="25"/>
  <c r="A15" i="25"/>
  <c r="E14" i="25"/>
  <c r="D14" i="25"/>
  <c r="C14" i="25"/>
  <c r="B14" i="25"/>
  <c r="A14" i="25"/>
  <c r="E13" i="25"/>
  <c r="D13" i="25"/>
  <c r="C13" i="25"/>
  <c r="B13" i="25"/>
  <c r="A13" i="25"/>
  <c r="E12" i="25"/>
  <c r="D12" i="25"/>
  <c r="C12" i="25"/>
  <c r="B12" i="25"/>
  <c r="A12" i="25"/>
  <c r="E11" i="25"/>
  <c r="D11" i="25"/>
  <c r="C11" i="25"/>
  <c r="B11" i="25"/>
  <c r="A11" i="25"/>
  <c r="E10" i="25"/>
  <c r="D10" i="25"/>
  <c r="C10" i="25"/>
  <c r="B10" i="25"/>
  <c r="A10" i="25"/>
  <c r="E9" i="25"/>
  <c r="D9" i="25"/>
  <c r="C9" i="25"/>
  <c r="B9" i="25"/>
  <c r="A9" i="25"/>
  <c r="E8" i="25"/>
  <c r="D8" i="25"/>
  <c r="C8" i="25"/>
  <c r="B8" i="25"/>
  <c r="A8" i="25"/>
  <c r="AC116" i="26" l="1"/>
  <c r="AC96" i="26"/>
  <c r="AC98" i="26"/>
  <c r="AC86" i="26"/>
  <c r="Z54" i="26"/>
  <c r="V54" i="26"/>
  <c r="R54" i="26"/>
  <c r="N54" i="26"/>
  <c r="J54" i="26"/>
  <c r="Y54" i="26"/>
  <c r="U54" i="26"/>
  <c r="Q54" i="26"/>
  <c r="M54" i="26"/>
  <c r="I54" i="26"/>
  <c r="AA54" i="26"/>
  <c r="W54" i="26"/>
  <c r="S54" i="26"/>
  <c r="O54" i="26"/>
  <c r="K54" i="26"/>
  <c r="AB54" i="26"/>
  <c r="L54" i="26"/>
  <c r="X54" i="26"/>
  <c r="H54" i="26"/>
  <c r="P54" i="26"/>
  <c r="T54" i="26"/>
  <c r="AC54" i="26" l="1"/>
  <c r="Q5" i="24" l="1"/>
  <c r="G9" i="25" s="1"/>
  <c r="G7" i="24"/>
  <c r="F48" i="24"/>
  <c r="J18" i="24"/>
  <c r="I18" i="24"/>
  <c r="G18" i="24"/>
  <c r="J17" i="24"/>
  <c r="I17" i="24"/>
  <c r="G17" i="24"/>
  <c r="J16" i="24"/>
  <c r="I16" i="24"/>
  <c r="G16" i="24"/>
  <c r="J28" i="24"/>
  <c r="I28" i="24"/>
  <c r="G28" i="24"/>
  <c r="J20" i="24"/>
  <c r="I20" i="24"/>
  <c r="G20" i="24"/>
  <c r="D23" i="20" l="1"/>
  <c r="D67" i="20"/>
  <c r="B88" i="20"/>
  <c r="D36" i="20"/>
  <c r="M46" i="24" l="1"/>
  <c r="M45" i="24"/>
  <c r="M44" i="24"/>
  <c r="M43" i="24"/>
  <c r="M42" i="24"/>
  <c r="M40" i="24"/>
  <c r="M34" i="24"/>
  <c r="M31" i="24"/>
  <c r="M26" i="24"/>
  <c r="M18" i="24"/>
  <c r="M17" i="24"/>
  <c r="M16" i="24"/>
  <c r="M14" i="24"/>
  <c r="M12" i="24"/>
  <c r="M10" i="24"/>
  <c r="M9" i="24"/>
  <c r="M7" i="24"/>
  <c r="Q26" i="24" l="1"/>
  <c r="G30" i="25" s="1"/>
  <c r="G31" i="24"/>
  <c r="I31" i="24"/>
  <c r="J31" i="24"/>
  <c r="G34" i="24"/>
  <c r="I34" i="24"/>
  <c r="J34" i="24"/>
  <c r="G14" i="24"/>
  <c r="I14" i="24"/>
  <c r="J14" i="24"/>
  <c r="C9" i="20"/>
  <c r="I7" i="24"/>
  <c r="J7" i="24"/>
  <c r="G36" i="24"/>
  <c r="I36" i="24"/>
  <c r="J36" i="24"/>
  <c r="G6" i="24"/>
  <c r="I6" i="24"/>
  <c r="J6" i="24"/>
  <c r="G9" i="24"/>
  <c r="I9" i="24"/>
  <c r="J9" i="24"/>
  <c r="G12" i="24"/>
  <c r="I12" i="24"/>
  <c r="J12" i="24"/>
  <c r="G13" i="24"/>
  <c r="I13" i="24"/>
  <c r="J13" i="24"/>
  <c r="G21" i="24"/>
  <c r="I21" i="24"/>
  <c r="J21" i="24"/>
  <c r="G22" i="24"/>
  <c r="I22" i="24"/>
  <c r="J22" i="24"/>
  <c r="G23" i="24"/>
  <c r="I23" i="24"/>
  <c r="J23" i="24"/>
  <c r="G24" i="24"/>
  <c r="I24" i="24"/>
  <c r="J24" i="24"/>
  <c r="Q25" i="24"/>
  <c r="G29" i="25" s="1"/>
  <c r="G29" i="24"/>
  <c r="I29" i="24"/>
  <c r="J29" i="24"/>
  <c r="G30" i="24"/>
  <c r="I30" i="24"/>
  <c r="J30" i="24"/>
  <c r="G32" i="24"/>
  <c r="I32" i="24"/>
  <c r="J32" i="24"/>
  <c r="G33" i="24"/>
  <c r="I33" i="24"/>
  <c r="J33" i="24"/>
  <c r="G37" i="24"/>
  <c r="I37" i="24"/>
  <c r="J37" i="24"/>
  <c r="Q38" i="24"/>
  <c r="G42" i="25" s="1"/>
  <c r="Q39" i="24"/>
  <c r="G43" i="25" s="1"/>
  <c r="Q40" i="24"/>
  <c r="G44" i="25" s="1"/>
  <c r="C89" i="20"/>
  <c r="B90" i="20" s="1"/>
  <c r="B109" i="20"/>
  <c r="D84" i="20"/>
  <c r="D63" i="20"/>
  <c r="D53" i="20"/>
  <c r="D48" i="20"/>
  <c r="D33" i="20"/>
  <c r="D29" i="20"/>
  <c r="D17" i="20"/>
  <c r="B12" i="20"/>
  <c r="C11" i="20"/>
  <c r="D43" i="20"/>
  <c r="D20" i="20"/>
  <c r="B110" i="20" l="1"/>
  <c r="H17" i="24"/>
  <c r="Q17" i="24" s="1"/>
  <c r="G21" i="25" s="1"/>
  <c r="Q44" i="24"/>
  <c r="Q42" i="24"/>
  <c r="H20" i="24"/>
  <c r="Q20" i="24" s="1"/>
  <c r="G24" i="25" s="1"/>
  <c r="H18" i="24"/>
  <c r="Q18" i="24" s="1"/>
  <c r="G22" i="25" s="1"/>
  <c r="H16" i="24"/>
  <c r="Q16" i="24" s="1"/>
  <c r="Q43" i="24"/>
  <c r="H28" i="24"/>
  <c r="Q28" i="24" s="1"/>
  <c r="B92" i="20"/>
  <c r="H13" i="24"/>
  <c r="Q13" i="24" s="1"/>
  <c r="Q46" i="24"/>
  <c r="Q45" i="24"/>
  <c r="H12" i="24"/>
  <c r="Q12" i="24" s="1"/>
  <c r="H37" i="24"/>
  <c r="Q37" i="24" s="1"/>
  <c r="H33" i="24"/>
  <c r="Q33" i="24" s="1"/>
  <c r="H32" i="24"/>
  <c r="Q32" i="24" s="1"/>
  <c r="H30" i="24"/>
  <c r="Q30" i="24" s="1"/>
  <c r="H29" i="24"/>
  <c r="Q29" i="24" s="1"/>
  <c r="C12" i="20"/>
  <c r="H9" i="24"/>
  <c r="Q9" i="24" s="1"/>
  <c r="H6" i="24"/>
  <c r="Q6" i="24" s="1"/>
  <c r="H36" i="24"/>
  <c r="Q36" i="24" s="1"/>
  <c r="H24" i="24"/>
  <c r="Q24" i="24" s="1"/>
  <c r="H23" i="24"/>
  <c r="Q23" i="24" s="1"/>
  <c r="H22" i="24"/>
  <c r="Q22" i="24" s="1"/>
  <c r="H21" i="24"/>
  <c r="Q21" i="24" s="1"/>
  <c r="H7" i="24"/>
  <c r="Q7" i="24" s="1"/>
  <c r="H14" i="24"/>
  <c r="Q14" i="24" s="1"/>
  <c r="H34" i="24"/>
  <c r="Q34" i="24" s="1"/>
  <c r="H31" i="24"/>
  <c r="Q31" i="24" s="1"/>
  <c r="Q10" i="24"/>
  <c r="O48" i="24" l="1"/>
  <c r="K48" i="24"/>
  <c r="B112" i="20"/>
  <c r="B98" i="20"/>
  <c r="B99" i="20" s="1"/>
  <c r="G28" i="25"/>
  <c r="G46" i="25"/>
  <c r="G25" i="25"/>
  <c r="G40" i="25"/>
  <c r="G33" i="25"/>
  <c r="G41" i="25"/>
  <c r="G50" i="25"/>
  <c r="G32" i="25"/>
  <c r="G18" i="25"/>
  <c r="G49" i="25"/>
  <c r="G14" i="25"/>
  <c r="G26" i="25"/>
  <c r="G34" i="25"/>
  <c r="G16" i="25"/>
  <c r="G17" i="25"/>
  <c r="G11" i="25"/>
  <c r="G37" i="25"/>
  <c r="G35" i="25"/>
  <c r="G47" i="25"/>
  <c r="G10" i="25"/>
  <c r="G38" i="25"/>
  <c r="G48" i="25"/>
  <c r="G27" i="25"/>
  <c r="G13" i="25"/>
  <c r="G36" i="25"/>
  <c r="G20" i="25"/>
  <c r="Q48" i="24"/>
  <c r="B101" i="20" s="1"/>
  <c r="S47" i="24" l="1"/>
  <c r="S43" i="24"/>
  <c r="G48" i="26" s="1"/>
  <c r="Z48" i="26" s="1"/>
  <c r="S39" i="24"/>
  <c r="G44" i="26" s="1"/>
  <c r="S35" i="24"/>
  <c r="G40" i="26" s="1"/>
  <c r="S31" i="24"/>
  <c r="G36" i="26" s="1"/>
  <c r="V36" i="26" s="1"/>
  <c r="S27" i="24"/>
  <c r="G32" i="26" s="1"/>
  <c r="S23" i="24"/>
  <c r="G28" i="26" s="1"/>
  <c r="Z28" i="26" s="1"/>
  <c r="S19" i="24"/>
  <c r="G24" i="26" s="1"/>
  <c r="S15" i="24"/>
  <c r="G20" i="26" s="1"/>
  <c r="S11" i="24"/>
  <c r="G16" i="26" s="1"/>
  <c r="S7" i="24"/>
  <c r="G12" i="26" s="1"/>
  <c r="U12" i="26" s="1"/>
  <c r="S46" i="24"/>
  <c r="G51" i="26" s="1"/>
  <c r="W51" i="26" s="1"/>
  <c r="S38" i="24"/>
  <c r="G43" i="26" s="1"/>
  <c r="S30" i="24"/>
  <c r="G35" i="26" s="1"/>
  <c r="W35" i="26" s="1"/>
  <c r="S22" i="24"/>
  <c r="G27" i="26" s="1"/>
  <c r="U27" i="26" s="1"/>
  <c r="S14" i="24"/>
  <c r="G19" i="26" s="1"/>
  <c r="O19" i="26" s="1"/>
  <c r="S6" i="24"/>
  <c r="G11" i="26" s="1"/>
  <c r="P11" i="26" s="1"/>
  <c r="S41" i="24"/>
  <c r="G46" i="26" s="1"/>
  <c r="S33" i="24"/>
  <c r="G38" i="26" s="1"/>
  <c r="Y38" i="26" s="1"/>
  <c r="S25" i="24"/>
  <c r="G30" i="26" s="1"/>
  <c r="S17" i="24"/>
  <c r="G22" i="26" s="1"/>
  <c r="T22" i="26" s="1"/>
  <c r="S9" i="24"/>
  <c r="G14" i="26" s="1"/>
  <c r="M14" i="26" s="1"/>
  <c r="S44" i="24"/>
  <c r="G49" i="26" s="1"/>
  <c r="Y49" i="26" s="1"/>
  <c r="S40" i="24"/>
  <c r="G45" i="26" s="1"/>
  <c r="S36" i="24"/>
  <c r="G41" i="26" s="1"/>
  <c r="X41" i="26" s="1"/>
  <c r="S32" i="24"/>
  <c r="G37" i="26" s="1"/>
  <c r="AA37" i="26" s="1"/>
  <c r="S28" i="24"/>
  <c r="G33" i="26" s="1"/>
  <c r="P33" i="26" s="1"/>
  <c r="S24" i="24"/>
  <c r="G29" i="26" s="1"/>
  <c r="S29" i="26" s="1"/>
  <c r="S20" i="24"/>
  <c r="G25" i="26" s="1"/>
  <c r="Y25" i="26" s="1"/>
  <c r="S16" i="24"/>
  <c r="G21" i="26" s="1"/>
  <c r="U21" i="26" s="1"/>
  <c r="S12" i="24"/>
  <c r="G17" i="26" s="1"/>
  <c r="AB17" i="26" s="1"/>
  <c r="S8" i="24"/>
  <c r="G13" i="26" s="1"/>
  <c r="S42" i="24"/>
  <c r="G47" i="26" s="1"/>
  <c r="W47" i="26" s="1"/>
  <c r="S34" i="24"/>
  <c r="G39" i="26" s="1"/>
  <c r="R39" i="26" s="1"/>
  <c r="S26" i="24"/>
  <c r="G31" i="26" s="1"/>
  <c r="S18" i="24"/>
  <c r="G23" i="26" s="1"/>
  <c r="O23" i="26" s="1"/>
  <c r="S10" i="24"/>
  <c r="G15" i="26" s="1"/>
  <c r="O15" i="26" s="1"/>
  <c r="S45" i="24"/>
  <c r="G50" i="26" s="1"/>
  <c r="T50" i="26" s="1"/>
  <c r="S37" i="24"/>
  <c r="G42" i="26" s="1"/>
  <c r="W42" i="26" s="1"/>
  <c r="S29" i="24"/>
  <c r="G34" i="26" s="1"/>
  <c r="O34" i="26" s="1"/>
  <c r="S21" i="24"/>
  <c r="G26" i="26" s="1"/>
  <c r="Z26" i="26" s="1"/>
  <c r="S13" i="24"/>
  <c r="G18" i="26" s="1"/>
  <c r="T18" i="26" s="1"/>
  <c r="S5" i="24"/>
  <c r="G10" i="26" s="1"/>
  <c r="Y22" i="26" l="1"/>
  <c r="AB23" i="26"/>
  <c r="S48" i="24"/>
  <c r="X15" i="26"/>
  <c r="L36" i="26"/>
  <c r="R11" i="26"/>
  <c r="V11" i="26"/>
  <c r="AB47" i="26"/>
  <c r="N11" i="26"/>
  <c r="K47" i="26"/>
  <c r="R26" i="26"/>
  <c r="S25" i="26"/>
  <c r="S41" i="26"/>
  <c r="R22" i="26"/>
  <c r="M47" i="26"/>
  <c r="Q11" i="26"/>
  <c r="U41" i="26"/>
  <c r="K36" i="26"/>
  <c r="H47" i="26"/>
  <c r="I11" i="26"/>
  <c r="X11" i="26"/>
  <c r="L41" i="26"/>
  <c r="U36" i="26"/>
  <c r="T47" i="26"/>
  <c r="S47" i="26"/>
  <c r="Y11" i="26"/>
  <c r="L11" i="26"/>
  <c r="O41" i="26"/>
  <c r="R41" i="26"/>
  <c r="Z15" i="26"/>
  <c r="AA36" i="26"/>
  <c r="V22" i="26"/>
  <c r="Y47" i="26"/>
  <c r="R47" i="26"/>
  <c r="S11" i="26"/>
  <c r="I26" i="26"/>
  <c r="Y41" i="26"/>
  <c r="T41" i="26"/>
  <c r="H36" i="26"/>
  <c r="N36" i="26"/>
  <c r="Q22" i="26"/>
  <c r="H26" i="26"/>
  <c r="L25" i="26"/>
  <c r="K15" i="26"/>
  <c r="U47" i="26"/>
  <c r="X47" i="26"/>
  <c r="V47" i="26"/>
  <c r="AA47" i="26"/>
  <c r="M11" i="26"/>
  <c r="J11" i="26"/>
  <c r="W11" i="26"/>
  <c r="T11" i="26"/>
  <c r="U26" i="26"/>
  <c r="V26" i="26"/>
  <c r="I41" i="26"/>
  <c r="J41" i="26"/>
  <c r="P41" i="26"/>
  <c r="M15" i="26"/>
  <c r="P36" i="26"/>
  <c r="X36" i="26"/>
  <c r="M36" i="26"/>
  <c r="Z36" i="26"/>
  <c r="W25" i="26"/>
  <c r="X22" i="26"/>
  <c r="I47" i="26"/>
  <c r="L47" i="26"/>
  <c r="N47" i="26"/>
  <c r="O47" i="26"/>
  <c r="Z11" i="26"/>
  <c r="U11" i="26"/>
  <c r="O11" i="26"/>
  <c r="H11" i="26"/>
  <c r="AB11" i="26"/>
  <c r="T26" i="26"/>
  <c r="M41" i="26"/>
  <c r="K41" i="26"/>
  <c r="V41" i="26"/>
  <c r="Q15" i="26"/>
  <c r="V15" i="26"/>
  <c r="AB36" i="26"/>
  <c r="W36" i="26"/>
  <c r="J36" i="26"/>
  <c r="AA25" i="26"/>
  <c r="O22" i="26"/>
  <c r="W22" i="26"/>
  <c r="U39" i="26"/>
  <c r="Y26" i="26"/>
  <c r="X26" i="26"/>
  <c r="J15" i="26"/>
  <c r="T15" i="26"/>
  <c r="S15" i="26"/>
  <c r="M22" i="26"/>
  <c r="X25" i="26"/>
  <c r="Z22" i="26"/>
  <c r="Q47" i="26"/>
  <c r="P47" i="26"/>
  <c r="J47" i="26"/>
  <c r="Z47" i="26"/>
  <c r="K11" i="26"/>
  <c r="AA11" i="26"/>
  <c r="K26" i="26"/>
  <c r="W26" i="26"/>
  <c r="AB26" i="26"/>
  <c r="W41" i="26"/>
  <c r="Q41" i="26"/>
  <c r="AA41" i="26"/>
  <c r="Z41" i="26"/>
  <c r="AB41" i="26"/>
  <c r="H15" i="26"/>
  <c r="AB15" i="26"/>
  <c r="AA15" i="26"/>
  <c r="T36" i="26"/>
  <c r="S36" i="26"/>
  <c r="Q36" i="26"/>
  <c r="R36" i="26"/>
  <c r="Z25" i="26"/>
  <c r="K25" i="26"/>
  <c r="I22" i="26"/>
  <c r="U22" i="26"/>
  <c r="Y29" i="26"/>
  <c r="J35" i="26"/>
  <c r="R14" i="26"/>
  <c r="L23" i="26"/>
  <c r="Q23" i="26"/>
  <c r="L34" i="26"/>
  <c r="AB19" i="26"/>
  <c r="T51" i="26"/>
  <c r="I18" i="26"/>
  <c r="H33" i="26"/>
  <c r="I50" i="26"/>
  <c r="W38" i="26"/>
  <c r="Y14" i="26"/>
  <c r="R37" i="26"/>
  <c r="T17" i="26"/>
  <c r="Y48" i="26"/>
  <c r="AA26" i="26"/>
  <c r="M26" i="26"/>
  <c r="L26" i="26"/>
  <c r="N26" i="26"/>
  <c r="U15" i="26"/>
  <c r="L15" i="26"/>
  <c r="R15" i="26"/>
  <c r="W15" i="26"/>
  <c r="M25" i="26"/>
  <c r="J25" i="26"/>
  <c r="V25" i="26"/>
  <c r="AB22" i="26"/>
  <c r="P21" i="26"/>
  <c r="AB37" i="26"/>
  <c r="H35" i="26"/>
  <c r="S35" i="26"/>
  <c r="I39" i="26"/>
  <c r="N39" i="26"/>
  <c r="P14" i="26"/>
  <c r="O48" i="26"/>
  <c r="M37" i="26"/>
  <c r="X35" i="26"/>
  <c r="K39" i="26"/>
  <c r="O14" i="26"/>
  <c r="I14" i="26"/>
  <c r="I48" i="26"/>
  <c r="V18" i="26"/>
  <c r="N21" i="26"/>
  <c r="L37" i="26"/>
  <c r="W37" i="26"/>
  <c r="Z35" i="26"/>
  <c r="T39" i="26"/>
  <c r="S14" i="26"/>
  <c r="L48" i="26"/>
  <c r="V48" i="26"/>
  <c r="W18" i="26"/>
  <c r="W50" i="26"/>
  <c r="Y21" i="26"/>
  <c r="AB34" i="26"/>
  <c r="J29" i="26"/>
  <c r="W29" i="26"/>
  <c r="V19" i="26"/>
  <c r="N51" i="26"/>
  <c r="V34" i="26"/>
  <c r="V29" i="26"/>
  <c r="U19" i="26"/>
  <c r="S19" i="26"/>
  <c r="Y51" i="26"/>
  <c r="K51" i="26"/>
  <c r="W23" i="26"/>
  <c r="I34" i="26"/>
  <c r="S34" i="26"/>
  <c r="I29" i="26"/>
  <c r="L19" i="26"/>
  <c r="Q51" i="26"/>
  <c r="AA51" i="26"/>
  <c r="X23" i="26"/>
  <c r="AB28" i="26"/>
  <c r="J38" i="26"/>
  <c r="J12" i="26"/>
  <c r="H27" i="26"/>
  <c r="X49" i="26"/>
  <c r="W28" i="26"/>
  <c r="Q42" i="26"/>
  <c r="T37" i="26"/>
  <c r="U37" i="26"/>
  <c r="M35" i="26"/>
  <c r="I35" i="26"/>
  <c r="K35" i="26"/>
  <c r="U34" i="26"/>
  <c r="T34" i="26"/>
  <c r="K34" i="26"/>
  <c r="AA39" i="26"/>
  <c r="AB39" i="26"/>
  <c r="J14" i="26"/>
  <c r="H14" i="26"/>
  <c r="Q14" i="26"/>
  <c r="P48" i="26"/>
  <c r="Q48" i="26"/>
  <c r="Z29" i="26"/>
  <c r="Q29" i="26"/>
  <c r="M19" i="26"/>
  <c r="T19" i="26"/>
  <c r="K19" i="26"/>
  <c r="Z18" i="26"/>
  <c r="P18" i="26"/>
  <c r="U51" i="26"/>
  <c r="AB51" i="26"/>
  <c r="S51" i="26"/>
  <c r="O50" i="26"/>
  <c r="H21" i="26"/>
  <c r="K23" i="26"/>
  <c r="AA23" i="26"/>
  <c r="V37" i="26"/>
  <c r="Z37" i="26"/>
  <c r="O37" i="26"/>
  <c r="P35" i="26"/>
  <c r="R35" i="26"/>
  <c r="AA35" i="26"/>
  <c r="M34" i="26"/>
  <c r="N34" i="26"/>
  <c r="AA34" i="26"/>
  <c r="O39" i="26"/>
  <c r="L39" i="26"/>
  <c r="V39" i="26"/>
  <c r="Z14" i="26"/>
  <c r="X14" i="26"/>
  <c r="H48" i="26"/>
  <c r="W48" i="26"/>
  <c r="N48" i="26"/>
  <c r="AB29" i="26"/>
  <c r="P29" i="26"/>
  <c r="O29" i="26"/>
  <c r="Y19" i="26"/>
  <c r="N19" i="26"/>
  <c r="AA19" i="26"/>
  <c r="O18" i="26"/>
  <c r="L51" i="26"/>
  <c r="V51" i="26"/>
  <c r="R50" i="26"/>
  <c r="H50" i="26"/>
  <c r="AA21" i="26"/>
  <c r="Q21" i="26"/>
  <c r="Y23" i="26"/>
  <c r="T23" i="26"/>
  <c r="P23" i="26"/>
  <c r="W17" i="26"/>
  <c r="Q12" i="26"/>
  <c r="K12" i="26"/>
  <c r="R28" i="26"/>
  <c r="Z17" i="26"/>
  <c r="T12" i="26"/>
  <c r="AA12" i="26"/>
  <c r="I28" i="26"/>
  <c r="L28" i="26"/>
  <c r="S26" i="26"/>
  <c r="Q26" i="26"/>
  <c r="O26" i="26"/>
  <c r="P26" i="26"/>
  <c r="J26" i="26"/>
  <c r="N41" i="26"/>
  <c r="H41" i="26"/>
  <c r="O33" i="26"/>
  <c r="I15" i="26"/>
  <c r="Y15" i="26"/>
  <c r="P15" i="26"/>
  <c r="N15" i="26"/>
  <c r="V27" i="26"/>
  <c r="M27" i="26"/>
  <c r="Y18" i="26"/>
  <c r="X18" i="26"/>
  <c r="O36" i="26"/>
  <c r="I36" i="26"/>
  <c r="Y36" i="26"/>
  <c r="N42" i="26"/>
  <c r="Q50" i="26"/>
  <c r="X50" i="26"/>
  <c r="Q38" i="26"/>
  <c r="H49" i="26"/>
  <c r="O21" i="26"/>
  <c r="X21" i="26"/>
  <c r="R25" i="26"/>
  <c r="H25" i="26"/>
  <c r="AA22" i="26"/>
  <c r="T25" i="26"/>
  <c r="H22" i="26"/>
  <c r="P22" i="26"/>
  <c r="M17" i="26"/>
  <c r="M28" i="26"/>
  <c r="N33" i="26"/>
  <c r="X33" i="26"/>
  <c r="R27" i="26"/>
  <c r="J42" i="26"/>
  <c r="O42" i="26"/>
  <c r="H38" i="26"/>
  <c r="W49" i="26"/>
  <c r="Q49" i="26"/>
  <c r="Z12" i="26"/>
  <c r="J17" i="26"/>
  <c r="Q33" i="26"/>
  <c r="S27" i="26"/>
  <c r="X42" i="26"/>
  <c r="I38" i="26"/>
  <c r="N49" i="26"/>
  <c r="N17" i="26"/>
  <c r="H12" i="26"/>
  <c r="O17" i="26"/>
  <c r="L17" i="26"/>
  <c r="U17" i="26"/>
  <c r="L12" i="26"/>
  <c r="R12" i="26"/>
  <c r="S12" i="26"/>
  <c r="Q28" i="26"/>
  <c r="J28" i="26"/>
  <c r="T28" i="26"/>
  <c r="K17" i="26"/>
  <c r="S17" i="26"/>
  <c r="V17" i="26"/>
  <c r="P17" i="26"/>
  <c r="I17" i="26"/>
  <c r="Y17" i="26"/>
  <c r="P12" i="26"/>
  <c r="I12" i="26"/>
  <c r="V12" i="26"/>
  <c r="Y12" i="26"/>
  <c r="W12" i="26"/>
  <c r="O28" i="26"/>
  <c r="AA28" i="26"/>
  <c r="N28" i="26"/>
  <c r="H28" i="26"/>
  <c r="X28" i="26"/>
  <c r="V33" i="26"/>
  <c r="M33" i="26"/>
  <c r="K33" i="26"/>
  <c r="AA33" i="26"/>
  <c r="T33" i="26"/>
  <c r="N27" i="26"/>
  <c r="AB27" i="26"/>
  <c r="J27" i="26"/>
  <c r="O27" i="26"/>
  <c r="I27" i="26"/>
  <c r="Y27" i="26"/>
  <c r="Q18" i="26"/>
  <c r="H18" i="26"/>
  <c r="R42" i="26"/>
  <c r="P42" i="26"/>
  <c r="AB42" i="26"/>
  <c r="M42" i="26"/>
  <c r="K42" i="26"/>
  <c r="AA42" i="26"/>
  <c r="J50" i="26"/>
  <c r="Y50" i="26"/>
  <c r="P50" i="26"/>
  <c r="V38" i="26"/>
  <c r="AB38" i="26"/>
  <c r="X38" i="26"/>
  <c r="Z38" i="26"/>
  <c r="S38" i="26"/>
  <c r="O49" i="26"/>
  <c r="J49" i="26"/>
  <c r="Z49" i="26"/>
  <c r="T49" i="26"/>
  <c r="M49" i="26"/>
  <c r="S21" i="26"/>
  <c r="V21" i="26"/>
  <c r="I21" i="26"/>
  <c r="P25" i="26"/>
  <c r="U25" i="26"/>
  <c r="O25" i="26"/>
  <c r="K22" i="26"/>
  <c r="Q25" i="26"/>
  <c r="I25" i="26"/>
  <c r="AB25" i="26"/>
  <c r="L22" i="26"/>
  <c r="N25" i="26"/>
  <c r="S22" i="26"/>
  <c r="N22" i="26"/>
  <c r="J22" i="26"/>
  <c r="AA17" i="26"/>
  <c r="H17" i="26"/>
  <c r="Q17" i="26"/>
  <c r="X12" i="26"/>
  <c r="N12" i="26"/>
  <c r="M12" i="26"/>
  <c r="O12" i="26"/>
  <c r="Y28" i="26"/>
  <c r="K28" i="26"/>
  <c r="U28" i="26"/>
  <c r="V28" i="26"/>
  <c r="P28" i="26"/>
  <c r="J33" i="26"/>
  <c r="R33" i="26"/>
  <c r="U33" i="26"/>
  <c r="S33" i="26"/>
  <c r="L33" i="26"/>
  <c r="AB33" i="26"/>
  <c r="L27" i="26"/>
  <c r="P27" i="26"/>
  <c r="Z27" i="26"/>
  <c r="W27" i="26"/>
  <c r="Q27" i="26"/>
  <c r="Z42" i="26"/>
  <c r="L42" i="26"/>
  <c r="V42" i="26"/>
  <c r="U42" i="26"/>
  <c r="S42" i="26"/>
  <c r="K38" i="26"/>
  <c r="N38" i="26"/>
  <c r="L38" i="26"/>
  <c r="M38" i="26"/>
  <c r="U38" i="26"/>
  <c r="AA38" i="26"/>
  <c r="K49" i="26"/>
  <c r="R49" i="26"/>
  <c r="L49" i="26"/>
  <c r="AB49" i="26"/>
  <c r="U49" i="26"/>
  <c r="X17" i="26"/>
  <c r="R17" i="26"/>
  <c r="AB12" i="26"/>
  <c r="S28" i="26"/>
  <c r="Z33" i="26"/>
  <c r="I33" i="26"/>
  <c r="Y33" i="26"/>
  <c r="W33" i="26"/>
  <c r="T27" i="26"/>
  <c r="X27" i="26"/>
  <c r="K27" i="26"/>
  <c r="AA27" i="26"/>
  <c r="H42" i="26"/>
  <c r="T42" i="26"/>
  <c r="I42" i="26"/>
  <c r="Y42" i="26"/>
  <c r="O38" i="26"/>
  <c r="T38" i="26"/>
  <c r="P38" i="26"/>
  <c r="R38" i="26"/>
  <c r="S49" i="26"/>
  <c r="AA49" i="26"/>
  <c r="V49" i="26"/>
  <c r="P49" i="26"/>
  <c r="I49" i="26"/>
  <c r="Z13" i="26"/>
  <c r="L13" i="26"/>
  <c r="H13" i="26"/>
  <c r="W13" i="26"/>
  <c r="M13" i="26"/>
  <c r="V13" i="26"/>
  <c r="AB13" i="26"/>
  <c r="T13" i="26"/>
  <c r="X13" i="26"/>
  <c r="K13" i="26"/>
  <c r="S13" i="26"/>
  <c r="I13" i="26"/>
  <c r="Y13" i="26"/>
  <c r="R13" i="26"/>
  <c r="P13" i="26"/>
  <c r="AA13" i="26"/>
  <c r="O13" i="26"/>
  <c r="J13" i="26"/>
  <c r="N13" i="26"/>
  <c r="Q13" i="26"/>
  <c r="U13" i="26"/>
  <c r="Y45" i="26"/>
  <c r="I45" i="26"/>
  <c r="P45" i="26"/>
  <c r="V45" i="26"/>
  <c r="O45" i="26"/>
  <c r="W45" i="26"/>
  <c r="M45" i="26"/>
  <c r="T45" i="26"/>
  <c r="Z45" i="26"/>
  <c r="J45" i="26"/>
  <c r="S45" i="26"/>
  <c r="Q45" i="26"/>
  <c r="H45" i="26"/>
  <c r="K45" i="26"/>
  <c r="R45" i="26"/>
  <c r="N45" i="26"/>
  <c r="U45" i="26"/>
  <c r="L45" i="26"/>
  <c r="AA45" i="26"/>
  <c r="AB45" i="26"/>
  <c r="X45" i="26"/>
  <c r="O30" i="26"/>
  <c r="N30" i="26"/>
  <c r="T30" i="26"/>
  <c r="AA30" i="26"/>
  <c r="Q30" i="26"/>
  <c r="R30" i="26"/>
  <c r="X30" i="26"/>
  <c r="H30" i="26"/>
  <c r="Y30" i="26"/>
  <c r="M30" i="26"/>
  <c r="AB30" i="26"/>
  <c r="K30" i="26"/>
  <c r="Z30" i="26"/>
  <c r="I30" i="26"/>
  <c r="V30" i="26"/>
  <c r="U30" i="26"/>
  <c r="J30" i="26"/>
  <c r="S30" i="26"/>
  <c r="W30" i="26"/>
  <c r="P30" i="26"/>
  <c r="L30" i="26"/>
  <c r="X24" i="26"/>
  <c r="V24" i="26"/>
  <c r="Y24" i="26"/>
  <c r="I24" i="26"/>
  <c r="O24" i="26"/>
  <c r="P24" i="26"/>
  <c r="R24" i="26"/>
  <c r="AA24" i="26"/>
  <c r="T24" i="26"/>
  <c r="H24" i="26"/>
  <c r="Z24" i="26"/>
  <c r="J24" i="26"/>
  <c r="M24" i="26"/>
  <c r="S24" i="26"/>
  <c r="U24" i="26"/>
  <c r="K24" i="26"/>
  <c r="N24" i="26"/>
  <c r="AB24" i="26"/>
  <c r="Q24" i="26"/>
  <c r="L24" i="26"/>
  <c r="W24" i="26"/>
  <c r="Y40" i="26"/>
  <c r="I40" i="26"/>
  <c r="O40" i="26"/>
  <c r="H40" i="26"/>
  <c r="R40" i="26"/>
  <c r="AB40" i="26"/>
  <c r="U40" i="26"/>
  <c r="K40" i="26"/>
  <c r="J40" i="26"/>
  <c r="M40" i="26"/>
  <c r="S40" i="26"/>
  <c r="P40" i="26"/>
  <c r="Z40" i="26"/>
  <c r="T40" i="26"/>
  <c r="AA40" i="26"/>
  <c r="V40" i="26"/>
  <c r="Q40" i="26"/>
  <c r="L40" i="26"/>
  <c r="W40" i="26"/>
  <c r="N40" i="26"/>
  <c r="X40" i="26"/>
  <c r="H37" i="26"/>
  <c r="X37" i="26"/>
  <c r="I37" i="26"/>
  <c r="Y37" i="26"/>
  <c r="S37" i="26"/>
  <c r="Y35" i="26"/>
  <c r="T35" i="26"/>
  <c r="U35" i="26"/>
  <c r="V35" i="26"/>
  <c r="O35" i="26"/>
  <c r="Y34" i="26"/>
  <c r="P34" i="26"/>
  <c r="J34" i="26"/>
  <c r="Z34" i="26"/>
  <c r="W34" i="26"/>
  <c r="Q39" i="26"/>
  <c r="W39" i="26"/>
  <c r="M39" i="26"/>
  <c r="P39" i="26"/>
  <c r="J39" i="26"/>
  <c r="Z39" i="26"/>
  <c r="N14" i="26"/>
  <c r="K14" i="26"/>
  <c r="L14" i="26"/>
  <c r="AB14" i="26"/>
  <c r="U14" i="26"/>
  <c r="T48" i="26"/>
  <c r="K48" i="26"/>
  <c r="AA48" i="26"/>
  <c r="U48" i="26"/>
  <c r="R48" i="26"/>
  <c r="T29" i="26"/>
  <c r="R29" i="26"/>
  <c r="H29" i="26"/>
  <c r="M29" i="26"/>
  <c r="K29" i="26"/>
  <c r="AA29" i="26"/>
  <c r="I19" i="26"/>
  <c r="P19" i="26"/>
  <c r="J19" i="26"/>
  <c r="Z19" i="26"/>
  <c r="W19" i="26"/>
  <c r="R18" i="26"/>
  <c r="N18" i="26"/>
  <c r="U18" i="26"/>
  <c r="S18" i="26"/>
  <c r="L18" i="26"/>
  <c r="AB18" i="26"/>
  <c r="I51" i="26"/>
  <c r="H51" i="26"/>
  <c r="X51" i="26"/>
  <c r="R51" i="26"/>
  <c r="O51" i="26"/>
  <c r="N50" i="26"/>
  <c r="V50" i="26"/>
  <c r="U50" i="26"/>
  <c r="S50" i="26"/>
  <c r="L50" i="26"/>
  <c r="AB50" i="26"/>
  <c r="K21" i="26"/>
  <c r="J21" i="26"/>
  <c r="Z21" i="26"/>
  <c r="T21" i="26"/>
  <c r="M21" i="26"/>
  <c r="H23" i="26"/>
  <c r="M23" i="26"/>
  <c r="J23" i="26"/>
  <c r="N23" i="26"/>
  <c r="H10" i="26"/>
  <c r="R31" i="26"/>
  <c r="Q31" i="26"/>
  <c r="W31" i="26"/>
  <c r="V31" i="26"/>
  <c r="L31" i="26"/>
  <c r="M31" i="26"/>
  <c r="N31" i="26"/>
  <c r="U31" i="26"/>
  <c r="AA31" i="26"/>
  <c r="K31" i="26"/>
  <c r="T31" i="26"/>
  <c r="H31" i="26"/>
  <c r="Z31" i="26"/>
  <c r="S31" i="26"/>
  <c r="X31" i="26"/>
  <c r="I31" i="26"/>
  <c r="AB31" i="26"/>
  <c r="Y31" i="26"/>
  <c r="P31" i="26"/>
  <c r="O31" i="26"/>
  <c r="J31" i="26"/>
  <c r="H44" i="26"/>
  <c r="Y44" i="26"/>
  <c r="I44" i="26"/>
  <c r="O44" i="26"/>
  <c r="R44" i="26"/>
  <c r="AB44" i="26"/>
  <c r="U44" i="26"/>
  <c r="K44" i="26"/>
  <c r="V44" i="26"/>
  <c r="M44" i="26"/>
  <c r="S44" i="26"/>
  <c r="L44" i="26"/>
  <c r="N44" i="26"/>
  <c r="AA44" i="26"/>
  <c r="J44" i="26"/>
  <c r="T44" i="26"/>
  <c r="X44" i="26"/>
  <c r="P44" i="26"/>
  <c r="W44" i="26"/>
  <c r="Z44" i="26"/>
  <c r="Q44" i="26"/>
  <c r="R46" i="26"/>
  <c r="AB46" i="26"/>
  <c r="L46" i="26"/>
  <c r="S46" i="26"/>
  <c r="U46" i="26"/>
  <c r="Z46" i="26"/>
  <c r="X46" i="26"/>
  <c r="O46" i="26"/>
  <c r="J46" i="26"/>
  <c r="P46" i="26"/>
  <c r="W46" i="26"/>
  <c r="Y46" i="26"/>
  <c r="I46" i="26"/>
  <c r="N46" i="26"/>
  <c r="H46" i="26"/>
  <c r="Q46" i="26"/>
  <c r="M46" i="26"/>
  <c r="V46" i="26"/>
  <c r="AA46" i="26"/>
  <c r="K46" i="26"/>
  <c r="T46" i="26"/>
  <c r="AB16" i="26"/>
  <c r="V16" i="26"/>
  <c r="Y16" i="26"/>
  <c r="I16" i="26"/>
  <c r="O16" i="26"/>
  <c r="T16" i="26"/>
  <c r="R16" i="26"/>
  <c r="AA16" i="26"/>
  <c r="Z16" i="26"/>
  <c r="J16" i="26"/>
  <c r="M16" i="26"/>
  <c r="S16" i="26"/>
  <c r="U16" i="26"/>
  <c r="K16" i="26"/>
  <c r="L16" i="26"/>
  <c r="W16" i="26"/>
  <c r="N16" i="26"/>
  <c r="Q16" i="26"/>
  <c r="P16" i="26"/>
  <c r="H16" i="26"/>
  <c r="X16" i="26"/>
  <c r="Y32" i="26"/>
  <c r="AB32" i="26"/>
  <c r="L32" i="26"/>
  <c r="R32" i="26"/>
  <c r="I32" i="26"/>
  <c r="M32" i="26"/>
  <c r="P32" i="26"/>
  <c r="V32" i="26"/>
  <c r="W32" i="26"/>
  <c r="K32" i="26"/>
  <c r="T32" i="26"/>
  <c r="J32" i="26"/>
  <c r="H32" i="26"/>
  <c r="Z32" i="26"/>
  <c r="X32" i="26"/>
  <c r="N32" i="26"/>
  <c r="O32" i="26"/>
  <c r="U32" i="26"/>
  <c r="S32" i="26"/>
  <c r="Q32" i="26"/>
  <c r="AA32" i="26"/>
  <c r="J37" i="26"/>
  <c r="P37" i="26"/>
  <c r="N37" i="26"/>
  <c r="Q37" i="26"/>
  <c r="K37" i="26"/>
  <c r="L35" i="26"/>
  <c r="AB35" i="26"/>
  <c r="N35" i="26"/>
  <c r="Q35" i="26"/>
  <c r="Q34" i="26"/>
  <c r="H34" i="26"/>
  <c r="X34" i="26"/>
  <c r="R34" i="26"/>
  <c r="Y39" i="26"/>
  <c r="S39" i="26"/>
  <c r="H39" i="26"/>
  <c r="X39" i="26"/>
  <c r="W14" i="26"/>
  <c r="V14" i="26"/>
  <c r="AA14" i="26"/>
  <c r="T14" i="26"/>
  <c r="X48" i="26"/>
  <c r="AB48" i="26"/>
  <c r="S48" i="26"/>
  <c r="M48" i="26"/>
  <c r="J48" i="26"/>
  <c r="L29" i="26"/>
  <c r="N29" i="26"/>
  <c r="X29" i="26"/>
  <c r="U29" i="26"/>
  <c r="Q19" i="26"/>
  <c r="H19" i="26"/>
  <c r="X19" i="26"/>
  <c r="R19" i="26"/>
  <c r="J18" i="26"/>
  <c r="M18" i="26"/>
  <c r="K18" i="26"/>
  <c r="AA18" i="26"/>
  <c r="M51" i="26"/>
  <c r="P51" i="26"/>
  <c r="J51" i="26"/>
  <c r="Z51" i="26"/>
  <c r="Z50" i="26"/>
  <c r="M50" i="26"/>
  <c r="K50" i="26"/>
  <c r="AA50" i="26"/>
  <c r="W21" i="26"/>
  <c r="R21" i="26"/>
  <c r="L21" i="26"/>
  <c r="AB21" i="26"/>
  <c r="R23" i="26"/>
  <c r="V23" i="26"/>
  <c r="I23" i="26"/>
  <c r="S23" i="26"/>
  <c r="U23" i="26"/>
  <c r="Z23" i="26"/>
  <c r="Z43" i="26"/>
  <c r="J43" i="26"/>
  <c r="P43" i="26"/>
  <c r="Q43" i="26"/>
  <c r="AA43" i="26"/>
  <c r="U43" i="26"/>
  <c r="N43" i="26"/>
  <c r="T43" i="26"/>
  <c r="Y43" i="26"/>
  <c r="O43" i="26"/>
  <c r="M43" i="26"/>
  <c r="H43" i="26"/>
  <c r="AB43" i="26"/>
  <c r="X43" i="26"/>
  <c r="V43" i="26"/>
  <c r="L43" i="26"/>
  <c r="S43" i="26"/>
  <c r="R43" i="26"/>
  <c r="K43" i="26"/>
  <c r="I43" i="26"/>
  <c r="W43" i="26"/>
  <c r="P20" i="26"/>
  <c r="X20" i="26"/>
  <c r="N20" i="26"/>
  <c r="Q20" i="26"/>
  <c r="W20" i="26"/>
  <c r="H20" i="26"/>
  <c r="R20" i="26"/>
  <c r="U20" i="26"/>
  <c r="AA20" i="26"/>
  <c r="K20" i="26"/>
  <c r="T20" i="26"/>
  <c r="Y20" i="26"/>
  <c r="O20" i="26"/>
  <c r="M20" i="26"/>
  <c r="L20" i="26"/>
  <c r="I20" i="26"/>
  <c r="AB20" i="26"/>
  <c r="J20" i="26"/>
  <c r="S20" i="26"/>
  <c r="Z20" i="26"/>
  <c r="V20" i="26"/>
  <c r="P104" i="26" l="1"/>
  <c r="N106" i="26"/>
  <c r="AA104" i="26"/>
  <c r="AA103" i="26"/>
  <c r="AB103" i="26"/>
  <c r="AB104" i="26"/>
  <c r="Z103" i="26"/>
  <c r="Z104" i="26"/>
  <c r="AB106" i="26"/>
  <c r="Z106" i="26"/>
  <c r="AA106" i="26"/>
  <c r="Y104" i="26"/>
  <c r="Y103" i="26"/>
  <c r="R104" i="26"/>
  <c r="R103" i="26"/>
  <c r="T104" i="26"/>
  <c r="T103" i="26"/>
  <c r="V104" i="26"/>
  <c r="V103" i="26"/>
  <c r="Q106" i="26"/>
  <c r="S104" i="26"/>
  <c r="S103" i="26"/>
  <c r="N103" i="26"/>
  <c r="N104" i="26"/>
  <c r="R106" i="26"/>
  <c r="W103" i="26"/>
  <c r="W104" i="26"/>
  <c r="U103" i="26"/>
  <c r="U104" i="26"/>
  <c r="Q104" i="26"/>
  <c r="Q103" i="26"/>
  <c r="P106" i="26"/>
  <c r="X103" i="26"/>
  <c r="X104" i="26"/>
  <c r="O104" i="26"/>
  <c r="O103" i="26"/>
  <c r="V106" i="26"/>
  <c r="P103" i="26"/>
  <c r="Y106" i="26"/>
  <c r="X106" i="26"/>
  <c r="O106" i="26"/>
  <c r="T106" i="26"/>
  <c r="S106" i="26"/>
  <c r="U106" i="26"/>
  <c r="W106" i="26"/>
  <c r="K103" i="26"/>
  <c r="M103" i="26"/>
  <c r="L104" i="26"/>
  <c r="AC47" i="26"/>
  <c r="L106" i="26"/>
  <c r="K106" i="26"/>
  <c r="AC24" i="26"/>
  <c r="AC49" i="26"/>
  <c r="AC21" i="26"/>
  <c r="AC35" i="26"/>
  <c r="AC44" i="26"/>
  <c r="M106" i="26"/>
  <c r="AC38" i="26"/>
  <c r="AC25" i="26"/>
  <c r="AC40" i="26"/>
  <c r="K104" i="26"/>
  <c r="AC22" i="26"/>
  <c r="AC41" i="26"/>
  <c r="AC33" i="26"/>
  <c r="AC15" i="26"/>
  <c r="AC20" i="26"/>
  <c r="AC34" i="26"/>
  <c r="AC31" i="26"/>
  <c r="AC51" i="26"/>
  <c r="AC29" i="26"/>
  <c r="AC13" i="26"/>
  <c r="M104" i="26"/>
  <c r="AC50" i="26"/>
  <c r="AC27" i="26"/>
  <c r="AC11" i="26"/>
  <c r="AC26" i="26"/>
  <c r="AC43" i="26"/>
  <c r="AC19" i="26"/>
  <c r="AC39" i="26"/>
  <c r="AC32" i="26"/>
  <c r="AC46" i="26"/>
  <c r="AC42" i="26"/>
  <c r="AC28" i="26"/>
  <c r="AC12" i="26"/>
  <c r="L103" i="26"/>
  <c r="AC16" i="26"/>
  <c r="H105" i="26"/>
  <c r="H107" i="26"/>
  <c r="AC23" i="26"/>
  <c r="AC37" i="26"/>
  <c r="AC30" i="26"/>
  <c r="AC45" i="26"/>
  <c r="AC17" i="26"/>
  <c r="AC18" i="26"/>
  <c r="AC48" i="26"/>
  <c r="AC14" i="26"/>
  <c r="AC36" i="26"/>
  <c r="Y10" i="26"/>
  <c r="W10" i="26"/>
  <c r="AA10" i="26"/>
  <c r="J10" i="26"/>
  <c r="Z10" i="26"/>
  <c r="T10" i="26"/>
  <c r="U10" i="26"/>
  <c r="K10" i="26"/>
  <c r="O10" i="26"/>
  <c r="V10" i="26"/>
  <c r="P10" i="26"/>
  <c r="Q10" i="26"/>
  <c r="N10" i="26"/>
  <c r="X10" i="26"/>
  <c r="S10" i="26"/>
  <c r="AB10" i="26"/>
  <c r="I10" i="26"/>
  <c r="M10" i="26"/>
  <c r="L10" i="26"/>
  <c r="R10" i="26"/>
  <c r="AC106" i="26" l="1"/>
  <c r="AC103" i="26"/>
  <c r="AC104" i="26"/>
  <c r="AC10" i="26"/>
  <c r="AA52" i="26"/>
  <c r="AA107" i="26"/>
  <c r="AA105" i="26"/>
  <c r="Z52" i="26"/>
  <c r="Z107" i="26"/>
  <c r="Z105" i="26"/>
  <c r="AB52" i="26"/>
  <c r="AB107" i="26"/>
  <c r="AB105" i="26"/>
  <c r="R52" i="26"/>
  <c r="R107" i="26"/>
  <c r="R105" i="26"/>
  <c r="Q52" i="26"/>
  <c r="Q107" i="26"/>
  <c r="Q105" i="26"/>
  <c r="S52" i="26"/>
  <c r="S107" i="26"/>
  <c r="S105" i="26"/>
  <c r="P107" i="26"/>
  <c r="P105" i="26"/>
  <c r="U52" i="26"/>
  <c r="U105" i="26"/>
  <c r="U107" i="26"/>
  <c r="X52" i="26"/>
  <c r="X107" i="26"/>
  <c r="X105" i="26"/>
  <c r="V52" i="26"/>
  <c r="V107" i="26"/>
  <c r="V105" i="26"/>
  <c r="T52" i="26"/>
  <c r="T107" i="26"/>
  <c r="T105" i="26"/>
  <c r="W52" i="26"/>
  <c r="W107" i="26"/>
  <c r="W105" i="26"/>
  <c r="N52" i="26"/>
  <c r="N107" i="26"/>
  <c r="N105" i="26"/>
  <c r="O52" i="26"/>
  <c r="O107" i="26"/>
  <c r="O105" i="26"/>
  <c r="Y52" i="26"/>
  <c r="Y107" i="26"/>
  <c r="Y105" i="26"/>
  <c r="H114" i="26"/>
  <c r="J52" i="26"/>
  <c r="J107" i="26"/>
  <c r="J105" i="26"/>
  <c r="L107" i="26"/>
  <c r="L105" i="26"/>
  <c r="M107" i="26"/>
  <c r="M105" i="26"/>
  <c r="I52" i="26"/>
  <c r="I107" i="26"/>
  <c r="I105" i="26"/>
  <c r="K52" i="26"/>
  <c r="K107" i="26"/>
  <c r="K105" i="26"/>
  <c r="L52" i="26"/>
  <c r="M52" i="26"/>
  <c r="P52" i="26"/>
  <c r="H52" i="26"/>
  <c r="AC105" i="26" l="1"/>
  <c r="AC107" i="26"/>
  <c r="AC52" i="26"/>
  <c r="H117" i="26"/>
  <c r="H118" i="26" s="1"/>
  <c r="AC84" i="26"/>
  <c r="H120" i="26" l="1"/>
  <c r="I110" i="26"/>
  <c r="I114" i="26" s="1"/>
  <c r="I117" i="26" s="1"/>
  <c r="J110" i="26" l="1"/>
  <c r="J114" i="26" s="1"/>
  <c r="J117" i="26" s="1"/>
  <c r="I118" i="26"/>
  <c r="I120" i="26"/>
  <c r="J120" i="26" l="1"/>
  <c r="K110" i="26"/>
  <c r="K114" i="26" s="1"/>
  <c r="K117" i="26" s="1"/>
  <c r="J118" i="26"/>
  <c r="L110" i="26" l="1"/>
  <c r="L114" i="26" s="1"/>
  <c r="L117" i="26" s="1"/>
  <c r="M110" i="26" s="1"/>
  <c r="M114" i="26" s="1"/>
  <c r="M117" i="26" s="1"/>
  <c r="N110" i="26" s="1"/>
  <c r="N114" i="26" s="1"/>
  <c r="N117" i="26" s="1"/>
  <c r="K118" i="26"/>
  <c r="K120" i="26"/>
  <c r="L120" i="26" l="1"/>
  <c r="M120" i="26" s="1"/>
  <c r="N120" i="26" s="1"/>
  <c r="L118" i="26"/>
  <c r="M118" i="26" s="1"/>
  <c r="O110" i="26"/>
  <c r="O114" i="26" s="1"/>
  <c r="N118" i="26"/>
  <c r="O117" i="26" l="1"/>
  <c r="O120" i="26" s="1"/>
  <c r="P110" i="26" l="1"/>
  <c r="P114" i="26" s="1"/>
  <c r="O118" i="26"/>
  <c r="P117" i="26" l="1"/>
  <c r="Q110" i="26" l="1"/>
  <c r="Q114" i="26" s="1"/>
  <c r="P118" i="26"/>
  <c r="P120" i="26"/>
  <c r="Q117" i="26" l="1"/>
  <c r="R110" i="26" l="1"/>
  <c r="R114" i="26" s="1"/>
  <c r="Q118" i="26"/>
  <c r="Q120" i="26"/>
  <c r="R117" i="26" l="1"/>
  <c r="S110" i="26" s="1"/>
  <c r="S114" i="26" s="1"/>
  <c r="S117" i="26" s="1"/>
  <c r="T110" i="26" s="1"/>
  <c r="T114" i="26" s="1"/>
  <c r="T117" i="26" s="1"/>
  <c r="U110" i="26" s="1"/>
  <c r="U114" i="26" s="1"/>
  <c r="U117" i="26" s="1"/>
  <c r="V110" i="26" s="1"/>
  <c r="V114" i="26" s="1"/>
  <c r="V117" i="26" s="1"/>
  <c r="W110" i="26" s="1"/>
  <c r="W114" i="26" s="1"/>
  <c r="W117" i="26" s="1"/>
  <c r="X110" i="26" s="1"/>
  <c r="X114" i="26" s="1"/>
  <c r="X117" i="26" s="1"/>
  <c r="Y110" i="26" s="1"/>
  <c r="Y114" i="26" s="1"/>
  <c r="Y117" i="26" s="1"/>
  <c r="Z110" i="26" s="1"/>
  <c r="Z114" i="26" s="1"/>
  <c r="Z117" i="26" s="1"/>
  <c r="R120" i="26" l="1"/>
  <c r="S120" i="26" s="1"/>
  <c r="T120" i="26" s="1"/>
  <c r="U120" i="26" s="1"/>
  <c r="V120" i="26" s="1"/>
  <c r="W120" i="26" s="1"/>
  <c r="X120" i="26" s="1"/>
  <c r="Y120" i="26" s="1"/>
  <c r="Z120" i="26" s="1"/>
  <c r="AA110" i="26"/>
  <c r="AA114" i="26" s="1"/>
  <c r="AA117" i="26" s="1"/>
  <c r="Z118" i="26"/>
  <c r="R118" i="26"/>
  <c r="S118" i="26" s="1"/>
  <c r="T118" i="26" s="1"/>
  <c r="U118" i="26" s="1"/>
  <c r="V118" i="26" s="1"/>
  <c r="W118" i="26" s="1"/>
  <c r="X118" i="26" s="1"/>
  <c r="Y118" i="26" s="1"/>
  <c r="AB110" i="26" l="1"/>
  <c r="AB114" i="26" s="1"/>
  <c r="AA118" i="26"/>
  <c r="AA120" i="26"/>
  <c r="AB117" i="26" l="1"/>
  <c r="AB118" i="26" s="1"/>
  <c r="AC114" i="26"/>
  <c r="AB120" i="26" l="1"/>
  <c r="C122" i="26" s="1"/>
</calcChain>
</file>

<file path=xl/comments1.xml><?xml version="1.0" encoding="utf-8"?>
<comments xmlns="http://schemas.openxmlformats.org/spreadsheetml/2006/main">
  <authors>
    <author>Hati</author>
  </authors>
  <commentList>
    <comment ref="A69" authorId="0">
      <text>
        <r>
          <rPr>
            <sz val="8"/>
            <color indexed="81"/>
            <rFont val="Tahoma"/>
            <charset val="1"/>
          </rPr>
          <t>[fee collection center of public-law broadcasting institutions in the Federal Republic of Germany]</t>
        </r>
      </text>
    </comment>
  </commentList>
</comments>
</file>

<file path=xl/comments2.xml><?xml version="1.0" encoding="utf-8"?>
<comments xmlns="http://schemas.openxmlformats.org/spreadsheetml/2006/main">
  <authors>
    <author>Thomas Friedmann</author>
    <author>Hati</author>
    <author>[job position provided for in a budget]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Thomas Friedmann (transl.):
To simplify data collection and calculations including 0.9% additional contribution for employees
--------------------------------
Thomas Friedmann:</t>
        </r>
        <r>
          <rPr>
            <sz val="8"/>
            <color indexed="81"/>
            <rFont val="Tahoma"/>
            <family val="2"/>
          </rPr>
          <t xml:space="preserve">
Zur Vereinfachung der Datenerfassung und Rechnung inkl. den 0,9% Zusatzbeitrag, die nur auf den Arbeitnehmer entfallen
</t>
        </r>
      </text>
    </comment>
    <comment ref="H3" authorId="1">
      <text>
        <r>
          <rPr>
            <sz val="8"/>
            <color indexed="81"/>
            <rFont val="Tahoma"/>
            <family val="2"/>
          </rPr>
          <t>pension fund contribution</t>
        </r>
      </text>
    </comment>
    <comment ref="I3" authorId="1">
      <text>
        <r>
          <rPr>
            <sz val="8"/>
            <color indexed="81"/>
            <rFont val="Tahoma"/>
            <family val="2"/>
          </rPr>
          <t xml:space="preserve">unemployment insurance contribution
</t>
        </r>
      </text>
    </comment>
    <comment ref="J3" authorId="1">
      <text>
        <r>
          <rPr>
            <sz val="8"/>
            <color indexed="81"/>
            <rFont val="Tahoma"/>
            <family val="2"/>
          </rPr>
          <t xml:space="preserve">probably nursing care insurance contribution
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Hati:
employer's contribution</t>
        </r>
      </text>
    </comment>
    <comment ref="M3" authorId="2">
      <text>
        <r>
          <rPr>
            <b/>
            <sz val="8"/>
            <color indexed="81"/>
            <rFont val="Tahoma"/>
            <charset val="1"/>
          </rPr>
          <t xml:space="preserve">Hati:
</t>
        </r>
        <r>
          <rPr>
            <sz val="8"/>
            <color indexed="81"/>
            <rFont val="Tahoma"/>
            <family val="2"/>
          </rPr>
          <t xml:space="preserve">probably corporate unemployment insurance </t>
        </r>
      </text>
    </comment>
    <comment ref="E6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0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4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6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7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8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2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3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6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1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4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8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9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0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3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4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5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6" authorId="2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Hati</author>
    <author>[job position provided for in a budget]</author>
  </authors>
  <commentList>
    <comment ref="E10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14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18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20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21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2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6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7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0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5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38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2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3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4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7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8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9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0" authorId="1">
      <text>
        <r>
          <rPr>
            <b/>
            <sz val="8"/>
            <color indexed="81"/>
            <rFont val="Tahoma"/>
            <charset val="1"/>
          </rPr>
          <t>[job position provided for in a budget]: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Hati</author>
  </authors>
  <commentList>
    <comment ref="E11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15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19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22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27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28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31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36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39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43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44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45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48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49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50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  <comment ref="E51" authorId="0">
      <text>
        <r>
          <rPr>
            <b/>
            <sz val="8"/>
            <color indexed="81"/>
            <rFont val="Tahoma"/>
            <charset val="1"/>
          </rPr>
          <t>[job position provided for in a budget]</t>
        </r>
      </text>
    </comment>
  </commentList>
</comments>
</file>

<file path=xl/sharedStrings.xml><?xml version="1.0" encoding="utf-8"?>
<sst xmlns="http://schemas.openxmlformats.org/spreadsheetml/2006/main" count="289" uniqueCount="193">
  <si>
    <t>Name</t>
  </si>
  <si>
    <t>Junior</t>
  </si>
  <si>
    <t>Community Manager</t>
  </si>
  <si>
    <t>Senior</t>
  </si>
  <si>
    <t>Level Designer</t>
  </si>
  <si>
    <t>Level Design</t>
  </si>
  <si>
    <t>QA-Assistant</t>
  </si>
  <si>
    <t>Quality Assurance</t>
  </si>
  <si>
    <t>3D-Animator</t>
  </si>
  <si>
    <t>Lead</t>
  </si>
  <si>
    <t>Development</t>
  </si>
  <si>
    <t>Game Designer</t>
  </si>
  <si>
    <t>Game Design</t>
  </si>
  <si>
    <t>Assistant</t>
  </si>
  <si>
    <t>Gesamtkosten</t>
  </si>
  <si>
    <t>Brutto</t>
  </si>
  <si>
    <t>Game Designer 1/2</t>
  </si>
  <si>
    <t>QA-Manager</t>
  </si>
  <si>
    <t>Community Support</t>
  </si>
  <si>
    <t>KFZ</t>
  </si>
  <si>
    <t>Gesamt:</t>
  </si>
  <si>
    <t>Internet</t>
  </si>
  <si>
    <t>Porto</t>
  </si>
  <si>
    <t>GEZ</t>
  </si>
  <si>
    <t>Lizenzen, sonst.Softwarekosten</t>
  </si>
  <si>
    <t>Betr. AV</t>
  </si>
  <si>
    <t>Planstelle</t>
  </si>
  <si>
    <t>Arts &amp; Animations</t>
  </si>
  <si>
    <t>Hosting</t>
  </si>
  <si>
    <t>+</t>
  </si>
  <si>
    <t>0.1</t>
  </si>
  <si>
    <t>Sound-FX</t>
  </si>
  <si>
    <t xml:space="preserve">Research </t>
  </si>
  <si>
    <t>Gemeinkosten pro Mitarbeiter pro Arbeitstag:</t>
  </si>
  <si>
    <t>H. Mustermann</t>
  </si>
  <si>
    <t>Personalkosten Gesamt:</t>
  </si>
  <si>
    <t>3. Externe projektbezogene Kosten</t>
  </si>
  <si>
    <t>2. Gemeinkosten</t>
  </si>
  <si>
    <t>Beratungskosten</t>
  </si>
  <si>
    <t>Sonst. betr. Aufwendungn</t>
  </si>
  <si>
    <t>Sonst. Hard- und Softwarebedarf</t>
  </si>
  <si>
    <t>Zinsaufwendungen / Geldverkehr</t>
  </si>
  <si>
    <t>Sind in Personalkosten per Gemeinkostenzuschlagsatz anteilig erfasst</t>
  </si>
  <si>
    <t>Adobe Creative Cloud</t>
  </si>
  <si>
    <t>Autodesk Maya</t>
  </si>
  <si>
    <t>Perforce</t>
  </si>
  <si>
    <t>MS Office</t>
  </si>
  <si>
    <t>Unity 3D</t>
  </si>
  <si>
    <t>Chief</t>
  </si>
  <si>
    <t>T. Friedmann</t>
  </si>
  <si>
    <t>Level</t>
  </si>
  <si>
    <t>8%, 2 Monate</t>
  </si>
  <si>
    <t>Allgemeine Softwarenutzungsgebühren</t>
  </si>
  <si>
    <t>Interne Bewirtung</t>
  </si>
  <si>
    <t>Ansprechpartner:</t>
  </si>
  <si>
    <t>Version:</t>
  </si>
  <si>
    <t>1.</t>
  </si>
  <si>
    <t>Stake of ER</t>
  </si>
  <si>
    <t>Total</t>
  </si>
  <si>
    <t>Rent</t>
  </si>
  <si>
    <t>Common costs</t>
  </si>
  <si>
    <t>per anno</t>
  </si>
  <si>
    <t>division / month</t>
  </si>
  <si>
    <t>per month</t>
  </si>
  <si>
    <t>Communication</t>
  </si>
  <si>
    <t>ancillary rental costs</t>
  </si>
  <si>
    <t>Insurance</t>
  </si>
  <si>
    <t>Taxes</t>
  </si>
  <si>
    <t>Maintenance</t>
  </si>
  <si>
    <t>Insurances</t>
  </si>
  <si>
    <t>Total:</t>
  </si>
  <si>
    <t>Budget month:</t>
  </si>
  <si>
    <t>business days:</t>
  </si>
  <si>
    <t>vacation days:</t>
  </si>
  <si>
    <t>burden rate / EE / work day:</t>
  </si>
  <si>
    <t>net business days :</t>
  </si>
  <si>
    <t>per month / Schnitt:</t>
  </si>
  <si>
    <t>Dues &amp; Charges</t>
  </si>
  <si>
    <t>Travel costs</t>
  </si>
  <si>
    <t>all-in</t>
  </si>
  <si>
    <t>conference attendences</t>
  </si>
  <si>
    <t>general borrowing costs</t>
  </si>
  <si>
    <t>account management fees</t>
  </si>
  <si>
    <t>Number of employees (EE)</t>
  </si>
  <si>
    <t>burden / EE / day:</t>
  </si>
  <si>
    <t>burden / EE / month:</t>
  </si>
  <si>
    <t>Burden per employee per day</t>
  </si>
  <si>
    <t>burden factor:</t>
  </si>
  <si>
    <t>professional literature &amp; games</t>
  </si>
  <si>
    <t>training courses</t>
  </si>
  <si>
    <t>magazines</t>
  </si>
  <si>
    <t>entertainment expenses</t>
  </si>
  <si>
    <t>Gifts</t>
  </si>
  <si>
    <t>hosting intern</t>
  </si>
  <si>
    <t>hosting extern</t>
  </si>
  <si>
    <t>advertising expenses</t>
  </si>
  <si>
    <t>Other</t>
  </si>
  <si>
    <t>customer events</t>
  </si>
  <si>
    <t>Promotions, Commercials</t>
  </si>
  <si>
    <t>comprehensive general liability</t>
  </si>
  <si>
    <t>legal protection</t>
  </si>
  <si>
    <t>property insurance</t>
  </si>
  <si>
    <t>tax advisor, accounting</t>
  </si>
  <si>
    <t>annual accounts</t>
  </si>
  <si>
    <t>attorneys' fees</t>
  </si>
  <si>
    <t>automobile</t>
  </si>
  <si>
    <t>landline phone</t>
  </si>
  <si>
    <t>mobile phone</t>
  </si>
  <si>
    <t>Office supplies</t>
  </si>
  <si>
    <t>printer, paper, pens, etc.</t>
  </si>
  <si>
    <t>electricity, water etc.</t>
  </si>
  <si>
    <t>depreciation for wear and tear</t>
  </si>
  <si>
    <t>gas</t>
  </si>
  <si>
    <t>industry association</t>
  </si>
  <si>
    <t>employer's liability insurance association</t>
  </si>
  <si>
    <t>VBG Unfall ( workplace accident insurance )</t>
  </si>
  <si>
    <t>chamber of commerce</t>
  </si>
  <si>
    <t>days lost:</t>
  </si>
  <si>
    <t>insolvency benefit contributions</t>
  </si>
  <si>
    <t>Employers' Liability Insurance Association</t>
  </si>
  <si>
    <t>KV: (Health insurance)</t>
  </si>
  <si>
    <t>RV (pension fund)</t>
  </si>
  <si>
    <t>AV (unemployment insurance)</t>
  </si>
  <si>
    <t>PV: (nursing care insurance)</t>
  </si>
  <si>
    <t>Wage costs sets</t>
  </si>
  <si>
    <t>PERSONNEL EXPENSES</t>
  </si>
  <si>
    <t>PROJECT EXPENSES</t>
  </si>
  <si>
    <t>PROJECT COSTS</t>
  </si>
  <si>
    <t>Date (D/M/Y):</t>
  </si>
  <si>
    <t>Project-Preparatory Phase</t>
  </si>
  <si>
    <t>Follow-up Phase</t>
  </si>
  <si>
    <t>TOTAL</t>
  </si>
  <si>
    <t>Total costs including burden</t>
  </si>
  <si>
    <t>gross</t>
  </si>
  <si>
    <t>TOTAL:</t>
  </si>
  <si>
    <t>including burden factor:</t>
  </si>
  <si>
    <t>calculated burden / month:</t>
  </si>
  <si>
    <t>temp</t>
  </si>
  <si>
    <t>Team Assistance</t>
  </si>
  <si>
    <t>Management</t>
  </si>
  <si>
    <t>System Administrator</t>
  </si>
  <si>
    <t>Project Manager (vicarious)</t>
  </si>
  <si>
    <t>Project Manager</t>
  </si>
  <si>
    <t>Software Developer</t>
  </si>
  <si>
    <t>Software Developer 1/2</t>
  </si>
  <si>
    <t>2D Artist</t>
  </si>
  <si>
    <t>3D Artist</t>
  </si>
  <si>
    <t>alternate: 
ERC all-in</t>
  </si>
  <si>
    <t>AV contribution</t>
  </si>
  <si>
    <t>PV contribution</t>
  </si>
  <si>
    <t>RV contribution</t>
  </si>
  <si>
    <t>KV contribution</t>
  </si>
  <si>
    <t>Department</t>
  </si>
  <si>
    <t>Occupation</t>
  </si>
  <si>
    <t>Gross</t>
  </si>
  <si>
    <t>social security contribution</t>
  </si>
  <si>
    <t>Contact Person:</t>
  </si>
  <si>
    <t>Personnel expenses</t>
  </si>
  <si>
    <t>Administration</t>
  </si>
  <si>
    <t>Project Management</t>
  </si>
  <si>
    <t>Are proportionally covered in personnel expenses by burden surcharge set</t>
  </si>
  <si>
    <t>external 2D Art</t>
  </si>
  <si>
    <t>external 3D-Art</t>
  </si>
  <si>
    <t>external programming</t>
  </si>
  <si>
    <t>License costs (Engine, IP, Name)</t>
  </si>
  <si>
    <t>Author &amp; Story</t>
  </si>
  <si>
    <t>Music</t>
  </si>
  <si>
    <t>Voice overs</t>
  </si>
  <si>
    <t>Localization</t>
  </si>
  <si>
    <t>20.000 Words, 5 Languages</t>
  </si>
  <si>
    <t>Trademark Registration</t>
  </si>
  <si>
    <t>Legal Advice / Contracts</t>
  </si>
  <si>
    <t>External QA</t>
  </si>
  <si>
    <t>Others</t>
  </si>
  <si>
    <t>Total external project-specific costs:</t>
  </si>
  <si>
    <t>* amortization; 3 years</t>
  </si>
  <si>
    <t>4. project specific investments (allowance for depreciation)*</t>
  </si>
  <si>
    <t>Personal Computer</t>
  </si>
  <si>
    <t>Workplace Equipment</t>
  </si>
  <si>
    <t>Test Devices (Tablet, Smartphone etc.)</t>
  </si>
  <si>
    <t>Local Servers</t>
  </si>
  <si>
    <t>Total project specific investments:</t>
  </si>
  <si>
    <t>5. Other Costs</t>
  </si>
  <si>
    <t>Production Software Subscriptions (Licenses)</t>
  </si>
  <si>
    <t>Travelcosts Publisher</t>
  </si>
  <si>
    <t>Preliminary Financing / interest charges</t>
  </si>
  <si>
    <t>Promotion Material (Webseite, Videos, Flyer etc.)</t>
  </si>
  <si>
    <t>Total Other Costs:</t>
  </si>
  <si>
    <t>Total Per Month:</t>
  </si>
  <si>
    <t>Costs accumulated:</t>
  </si>
  <si>
    <t>Costs accumulated TOTAL:</t>
  </si>
  <si>
    <t>Total project costs:</t>
  </si>
  <si>
    <t>Personnel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</si>
</sst>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&quot;€&quot;"/>
    <numFmt numFmtId="167" formatCode="[=0]&quot; &quot;;#,###"/>
    <numFmt numFmtId="168" formatCode="0.0%"/>
    <numFmt numFmtId="169" formatCode="[=0]&quot; &quot;;#,###\ &quot;€&quot;"/>
    <numFmt numFmtId="170" formatCode="0.000%"/>
    <numFmt numFmtId="171" formatCode="_-* #,##0\ &quot;€&quot;_-;\-* #,##0\ &quot;€&quot;_-;_-* &quot;-&quot;??\ &quot;€&quot;_-;_-@_-"/>
    <numFmt numFmtId="172" formatCode="0_ ;\-0\ "/>
    <numFmt numFmtId="173" formatCode="mmmm"/>
    <numFmt numFmtId="174" formatCode="[=0]&quot; &quot;;#,###%"/>
    <numFmt numFmtId="175" formatCode="_-* #,##0\ _€_-;\-* #,##0\ _€_-;_-* &quot;-&quot;??\ _€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rgb="FF0070C0"/>
      <name val="Calibri"/>
      <family val="2"/>
    </font>
    <font>
      <i/>
      <sz val="12"/>
      <name val="Calibri"/>
      <family val="2"/>
    </font>
    <font>
      <sz val="12"/>
      <color theme="9" tint="-0.249977111117893"/>
      <name val="Calibri"/>
      <family val="2"/>
    </font>
    <font>
      <b/>
      <sz val="12"/>
      <color indexed="10"/>
      <name val="Calibri"/>
      <family val="2"/>
    </font>
    <font>
      <u/>
      <sz val="12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</font>
    <font>
      <sz val="10"/>
      <name val="Calibri"/>
      <family val="2"/>
    </font>
    <font>
      <sz val="12"/>
      <color theme="8" tint="-0.249977111117893"/>
      <name val="Calibri"/>
      <family val="2"/>
    </font>
    <font>
      <b/>
      <sz val="12"/>
      <color theme="8" tint="-0.249977111117893"/>
      <name val="Calibri"/>
      <family val="2"/>
    </font>
    <font>
      <i/>
      <sz val="10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mediumGray">
        <fgColor theme="4" tint="0.59996337778862885"/>
        <bgColor theme="8" tint="0.79998168889431442"/>
      </patternFill>
    </fill>
    <fill>
      <patternFill patternType="mediumGray">
        <fgColor theme="4" tint="0.599963377788628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4">
    <xf numFmtId="0" fontId="0" fillId="0" borderId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8" fillId="0" borderId="0"/>
    <xf numFmtId="164" fontId="6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164" fontId="6" fillId="0" borderId="0" applyFont="0" applyFill="0" applyBorder="0" applyAlignment="0" applyProtection="0"/>
    <xf numFmtId="164" fontId="3" fillId="0" borderId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</cellStyleXfs>
  <cellXfs count="445">
    <xf numFmtId="0" fontId="0" fillId="0" borderId="0" xfId="0"/>
    <xf numFmtId="167" fontId="14" fillId="0" borderId="6" xfId="17" applyNumberFormat="1" applyFont="1" applyBorder="1"/>
    <xf numFmtId="167" fontId="14" fillId="0" borderId="0" xfId="17" applyNumberFormat="1" applyFont="1" applyFill="1" applyBorder="1"/>
    <xf numFmtId="3" fontId="15" fillId="0" borderId="0" xfId="17" applyNumberFormat="1" applyFont="1" applyFill="1" applyBorder="1"/>
    <xf numFmtId="172" fontId="15" fillId="0" borderId="0" xfId="18" applyNumberFormat="1" applyFont="1" applyFill="1" applyBorder="1" applyAlignment="1">
      <alignment horizontal="left"/>
    </xf>
    <xf numFmtId="3" fontId="14" fillId="0" borderId="4" xfId="17" applyNumberFormat="1" applyFont="1" applyFill="1" applyBorder="1"/>
    <xf numFmtId="3" fontId="16" fillId="0" borderId="0" xfId="17" applyNumberFormat="1" applyFont="1" applyFill="1" applyBorder="1"/>
    <xf numFmtId="3" fontId="15" fillId="0" borderId="4" xfId="17" applyNumberFormat="1" applyFont="1" applyFill="1" applyBorder="1"/>
    <xf numFmtId="3" fontId="14" fillId="0" borderId="0" xfId="17" applyNumberFormat="1" applyFont="1" applyFill="1" applyBorder="1"/>
    <xf numFmtId="167" fontId="15" fillId="0" borderId="0" xfId="17" applyNumberFormat="1" applyFont="1" applyFill="1" applyBorder="1"/>
    <xf numFmtId="167" fontId="15" fillId="0" borderId="0" xfId="17" applyNumberFormat="1" applyFont="1" applyFill="1" applyBorder="1" applyAlignment="1">
      <alignment horizontal="left"/>
    </xf>
    <xf numFmtId="0" fontId="12" fillId="0" borderId="0" xfId="17" applyFont="1" applyBorder="1"/>
    <xf numFmtId="1" fontId="17" fillId="9" borderId="4" xfId="17" applyNumberFormat="1" applyFont="1" applyFill="1" applyBorder="1" applyAlignment="1">
      <alignment horizontal="center"/>
    </xf>
    <xf numFmtId="1" fontId="17" fillId="9" borderId="0" xfId="17" applyNumberFormat="1" applyFont="1" applyFill="1" applyBorder="1" applyAlignment="1">
      <alignment horizontal="center"/>
    </xf>
    <xf numFmtId="1" fontId="17" fillId="5" borderId="4" xfId="17" applyNumberFormat="1" applyFont="1" applyFill="1" applyBorder="1" applyAlignment="1">
      <alignment horizontal="center"/>
    </xf>
    <xf numFmtId="1" fontId="17" fillId="5" borderId="0" xfId="17" applyNumberFormat="1" applyFont="1" applyFill="1" applyBorder="1" applyAlignment="1">
      <alignment horizontal="center"/>
    </xf>
    <xf numFmtId="1" fontId="15" fillId="0" borderId="0" xfId="17" applyNumberFormat="1" applyFont="1" applyBorder="1" applyAlignment="1">
      <alignment horizontal="left"/>
    </xf>
    <xf numFmtId="173" fontId="15" fillId="0" borderId="4" xfId="17" applyNumberFormat="1" applyFont="1" applyFill="1" applyBorder="1"/>
    <xf numFmtId="173" fontId="15" fillId="0" borderId="0" xfId="17" applyNumberFormat="1" applyFont="1" applyFill="1" applyBorder="1"/>
    <xf numFmtId="3" fontId="15" fillId="0" borderId="0" xfId="17" applyNumberFormat="1" applyFont="1" applyBorder="1"/>
    <xf numFmtId="167" fontId="14" fillId="0" borderId="12" xfId="17" applyNumberFormat="1" applyFont="1" applyFill="1" applyBorder="1"/>
    <xf numFmtId="167" fontId="15" fillId="0" borderId="12" xfId="17" applyNumberFormat="1" applyFont="1" applyFill="1" applyBorder="1"/>
    <xf numFmtId="14" fontId="14" fillId="0" borderId="12" xfId="17" applyNumberFormat="1" applyFont="1" applyFill="1" applyBorder="1" applyAlignment="1">
      <alignment horizontal="left"/>
    </xf>
    <xf numFmtId="167" fontId="14" fillId="0" borderId="12" xfId="17" applyNumberFormat="1" applyFont="1" applyFill="1" applyBorder="1" applyAlignment="1">
      <alignment horizontal="left"/>
    </xf>
    <xf numFmtId="3" fontId="16" fillId="0" borderId="12" xfId="17" applyNumberFormat="1" applyFont="1" applyFill="1" applyBorder="1"/>
    <xf numFmtId="14" fontId="14" fillId="0" borderId="13" xfId="17" applyNumberFormat="1" applyFont="1" applyFill="1" applyBorder="1" applyAlignment="1">
      <alignment horizontal="left"/>
    </xf>
    <xf numFmtId="3" fontId="14" fillId="0" borderId="12" xfId="17" applyNumberFormat="1" applyFont="1" applyBorder="1"/>
    <xf numFmtId="3" fontId="14" fillId="0" borderId="13" xfId="17" applyNumberFormat="1" applyFont="1" applyFill="1" applyBorder="1" applyAlignment="1">
      <alignment horizontal="left"/>
    </xf>
    <xf numFmtId="3" fontId="14" fillId="0" borderId="12" xfId="17" applyNumberFormat="1" applyFont="1" applyFill="1" applyBorder="1" applyAlignment="1">
      <alignment horizontal="left"/>
    </xf>
    <xf numFmtId="3" fontId="15" fillId="0" borderId="12" xfId="17" applyNumberFormat="1" applyFont="1" applyBorder="1"/>
    <xf numFmtId="167" fontId="15" fillId="6" borderId="14" xfId="19" applyNumberFormat="1" applyFont="1" applyFill="1" applyBorder="1"/>
    <xf numFmtId="167" fontId="15" fillId="6" borderId="0" xfId="19" applyNumberFormat="1" applyFont="1" applyFill="1" applyBorder="1"/>
    <xf numFmtId="0" fontId="15" fillId="6" borderId="4" xfId="19" applyFont="1" applyFill="1" applyBorder="1" applyAlignment="1">
      <alignment horizontal="right"/>
    </xf>
    <xf numFmtId="167" fontId="18" fillId="6" borderId="0" xfId="19" applyNumberFormat="1" applyFont="1" applyFill="1" applyBorder="1" applyAlignment="1">
      <alignment horizontal="right"/>
    </xf>
    <xf numFmtId="3" fontId="14" fillId="6" borderId="26" xfId="17" applyNumberFormat="1" applyFont="1" applyFill="1" applyBorder="1"/>
    <xf numFmtId="3" fontId="14" fillId="6" borderId="21" xfId="17" applyNumberFormat="1" applyFont="1" applyFill="1" applyBorder="1"/>
    <xf numFmtId="3" fontId="14" fillId="6" borderId="25" xfId="17" applyNumberFormat="1" applyFont="1" applyFill="1" applyBorder="1"/>
    <xf numFmtId="3" fontId="15" fillId="6" borderId="20" xfId="17" applyNumberFormat="1" applyFont="1" applyFill="1" applyBorder="1"/>
    <xf numFmtId="3" fontId="14" fillId="6" borderId="0" xfId="17" applyNumberFormat="1" applyFont="1" applyFill="1" applyBorder="1"/>
    <xf numFmtId="167" fontId="14" fillId="0" borderId="29" xfId="17" applyNumberFormat="1" applyFont="1" applyBorder="1"/>
    <xf numFmtId="167" fontId="14" fillId="0" borderId="31" xfId="17" applyNumberFormat="1" applyFont="1" applyFill="1" applyBorder="1"/>
    <xf numFmtId="169" fontId="14" fillId="0" borderId="32" xfId="12" applyNumberFormat="1" applyFont="1" applyBorder="1"/>
    <xf numFmtId="169" fontId="14" fillId="8" borderId="31" xfId="12" applyNumberFormat="1" applyFont="1" applyFill="1" applyBorder="1"/>
    <xf numFmtId="3" fontId="14" fillId="0" borderId="29" xfId="17" applyNumberFormat="1" applyFont="1" applyBorder="1"/>
    <xf numFmtId="167" fontId="14" fillId="0" borderId="38" xfId="17" applyNumberFormat="1" applyFont="1" applyBorder="1"/>
    <xf numFmtId="167" fontId="14" fillId="0" borderId="39" xfId="17" applyNumberFormat="1" applyFont="1" applyBorder="1"/>
    <xf numFmtId="3" fontId="14" fillId="0" borderId="38" xfId="17" applyNumberFormat="1" applyFont="1" applyBorder="1"/>
    <xf numFmtId="167" fontId="18" fillId="6" borderId="41" xfId="19" applyNumberFormat="1" applyFont="1" applyFill="1" applyBorder="1"/>
    <xf numFmtId="167" fontId="18" fillId="6" borderId="42" xfId="19" applyNumberFormat="1" applyFont="1" applyFill="1" applyBorder="1"/>
    <xf numFmtId="0" fontId="18" fillId="6" borderId="42" xfId="19" applyFont="1" applyFill="1" applyBorder="1"/>
    <xf numFmtId="3" fontId="14" fillId="6" borderId="3" xfId="17" applyNumberFormat="1" applyFont="1" applyFill="1" applyBorder="1"/>
    <xf numFmtId="167" fontId="15" fillId="0" borderId="6" xfId="17" applyNumberFormat="1" applyFont="1" applyBorder="1"/>
    <xf numFmtId="167" fontId="14" fillId="0" borderId="6" xfId="17" applyNumberFormat="1" applyFont="1" applyFill="1" applyBorder="1"/>
    <xf numFmtId="167" fontId="14" fillId="0" borderId="19" xfId="17" applyNumberFormat="1" applyFont="1" applyBorder="1"/>
    <xf numFmtId="3" fontId="14" fillId="0" borderId="0" xfId="17" applyNumberFormat="1" applyFont="1" applyFill="1"/>
    <xf numFmtId="3" fontId="14" fillId="0" borderId="22" xfId="17" applyNumberFormat="1" applyFont="1" applyFill="1" applyBorder="1"/>
    <xf numFmtId="3" fontId="14" fillId="0" borderId="6" xfId="17" applyNumberFormat="1" applyFont="1" applyFill="1" applyBorder="1"/>
    <xf numFmtId="3" fontId="14" fillId="0" borderId="19" xfId="17" applyNumberFormat="1" applyFont="1" applyFill="1" applyBorder="1"/>
    <xf numFmtId="3" fontId="14" fillId="0" borderId="18" xfId="17" applyNumberFormat="1" applyFont="1" applyFill="1" applyBorder="1"/>
    <xf numFmtId="3" fontId="14" fillId="0" borderId="0" xfId="17" applyNumberFormat="1" applyFont="1"/>
    <xf numFmtId="167" fontId="14" fillId="0" borderId="23" xfId="17" applyNumberFormat="1" applyFont="1" applyBorder="1"/>
    <xf numFmtId="167" fontId="14" fillId="0" borderId="33" xfId="17" applyNumberFormat="1" applyFont="1" applyBorder="1"/>
    <xf numFmtId="167" fontId="15" fillId="0" borderId="23" xfId="17" applyNumberFormat="1" applyFont="1" applyBorder="1"/>
    <xf numFmtId="167" fontId="18" fillId="6" borderId="27" xfId="19" applyNumberFormat="1" applyFont="1" applyFill="1" applyBorder="1"/>
    <xf numFmtId="167" fontId="18" fillId="6" borderId="28" xfId="19" applyNumberFormat="1" applyFont="1" applyFill="1" applyBorder="1"/>
    <xf numFmtId="167" fontId="22" fillId="0" borderId="23" xfId="17" applyNumberFormat="1" applyFont="1" applyBorder="1"/>
    <xf numFmtId="167" fontId="23" fillId="0" borderId="23" xfId="16" applyNumberFormat="1" applyFont="1" applyBorder="1" applyAlignment="1" applyProtection="1"/>
    <xf numFmtId="167" fontId="18" fillId="6" borderId="34" xfId="19" applyNumberFormat="1" applyFont="1" applyFill="1" applyBorder="1"/>
    <xf numFmtId="167" fontId="20" fillId="0" borderId="6" xfId="17" applyNumberFormat="1" applyFont="1" applyBorder="1"/>
    <xf numFmtId="167" fontId="14" fillId="0" borderId="35" xfId="17" applyNumberFormat="1" applyFont="1" applyBorder="1"/>
    <xf numFmtId="167" fontId="14" fillId="0" borderId="36" xfId="17" applyNumberFormat="1" applyFont="1" applyBorder="1"/>
    <xf numFmtId="0" fontId="18" fillId="6" borderId="37" xfId="19" applyFont="1" applyFill="1" applyBorder="1"/>
    <xf numFmtId="3" fontId="15" fillId="10" borderId="0" xfId="17" applyNumberFormat="1" applyFont="1" applyFill="1" applyBorder="1"/>
    <xf numFmtId="3" fontId="14" fillId="10" borderId="0" xfId="17" applyNumberFormat="1" applyFont="1" applyFill="1" applyBorder="1"/>
    <xf numFmtId="3" fontId="14" fillId="12" borderId="3" xfId="17" applyNumberFormat="1" applyFont="1" applyFill="1" applyBorder="1"/>
    <xf numFmtId="3" fontId="15" fillId="12" borderId="3" xfId="17" applyNumberFormat="1" applyFont="1" applyFill="1" applyBorder="1"/>
    <xf numFmtId="0" fontId="14" fillId="0" borderId="0" xfId="17" applyNumberFormat="1" applyFont="1" applyFill="1"/>
    <xf numFmtId="0" fontId="14" fillId="0" borderId="0" xfId="17" applyNumberFormat="1" applyFont="1"/>
    <xf numFmtId="3" fontId="14" fillId="0" borderId="4" xfId="17" applyNumberFormat="1" applyFont="1" applyBorder="1"/>
    <xf numFmtId="3" fontId="14" fillId="0" borderId="0" xfId="17" applyNumberFormat="1" applyFont="1" applyBorder="1"/>
    <xf numFmtId="174" fontId="14" fillId="0" borderId="32" xfId="20" applyNumberFormat="1" applyFont="1" applyFill="1" applyBorder="1"/>
    <xf numFmtId="174" fontId="14" fillId="0" borderId="29" xfId="20" applyNumberFormat="1" applyFont="1" applyFill="1" applyBorder="1"/>
    <xf numFmtId="174" fontId="14" fillId="0" borderId="31" xfId="20" applyNumberFormat="1" applyFont="1" applyFill="1" applyBorder="1"/>
    <xf numFmtId="174" fontId="19" fillId="0" borderId="32" xfId="20" applyNumberFormat="1" applyFont="1" applyFill="1" applyBorder="1"/>
    <xf numFmtId="174" fontId="19" fillId="0" borderId="29" xfId="20" applyNumberFormat="1" applyFont="1" applyFill="1" applyBorder="1"/>
    <xf numFmtId="174" fontId="19" fillId="0" borderId="31" xfId="20" applyNumberFormat="1" applyFont="1" applyFill="1" applyBorder="1"/>
    <xf numFmtId="167" fontId="14" fillId="0" borderId="32" xfId="17" applyNumberFormat="1" applyFont="1" applyBorder="1"/>
    <xf numFmtId="167" fontId="20" fillId="7" borderId="31" xfId="17" applyNumberFormat="1" applyFont="1" applyFill="1" applyBorder="1"/>
    <xf numFmtId="174" fontId="21" fillId="0" borderId="32" xfId="20" applyNumberFormat="1" applyFont="1" applyFill="1" applyBorder="1"/>
    <xf numFmtId="174" fontId="21" fillId="0" borderId="29" xfId="20" applyNumberFormat="1" applyFont="1" applyFill="1" applyBorder="1"/>
    <xf numFmtId="174" fontId="21" fillId="0" borderId="31" xfId="20" applyNumberFormat="1" applyFont="1" applyFill="1" applyBorder="1"/>
    <xf numFmtId="0" fontId="18" fillId="6" borderId="17" xfId="19" applyFont="1" applyFill="1" applyBorder="1"/>
    <xf numFmtId="0" fontId="18" fillId="6" borderId="30" xfId="19" applyFont="1" applyFill="1" applyBorder="1"/>
    <xf numFmtId="3" fontId="14" fillId="6" borderId="30" xfId="17" applyNumberFormat="1" applyFont="1" applyFill="1" applyBorder="1"/>
    <xf numFmtId="3" fontId="14" fillId="6" borderId="16" xfId="17" applyNumberFormat="1" applyFont="1" applyFill="1" applyBorder="1"/>
    <xf numFmtId="3" fontId="14" fillId="6" borderId="17" xfId="17" applyNumberFormat="1" applyFont="1" applyFill="1" applyBorder="1"/>
    <xf numFmtId="3" fontId="14" fillId="6" borderId="15" xfId="17" applyNumberFormat="1" applyFont="1" applyFill="1" applyBorder="1"/>
    <xf numFmtId="0" fontId="24" fillId="0" borderId="0" xfId="12" applyFont="1" applyAlignment="1">
      <alignment horizontal="left"/>
    </xf>
    <xf numFmtId="168" fontId="25" fillId="0" borderId="0" xfId="12" applyNumberFormat="1" applyFont="1"/>
    <xf numFmtId="0" fontId="25" fillId="0" borderId="0" xfId="12" applyFont="1"/>
    <xf numFmtId="0" fontId="24" fillId="0" borderId="0" xfId="12" applyFont="1"/>
    <xf numFmtId="168" fontId="24" fillId="0" borderId="0" xfId="12" applyNumberFormat="1" applyFont="1" applyAlignment="1">
      <alignment horizontal="right"/>
    </xf>
    <xf numFmtId="0" fontId="24" fillId="0" borderId="0" xfId="12" applyFont="1" applyAlignment="1">
      <alignment horizontal="right"/>
    </xf>
    <xf numFmtId="170" fontId="25" fillId="0" borderId="0" xfId="12" applyNumberFormat="1" applyFont="1"/>
    <xf numFmtId="10" fontId="25" fillId="0" borderId="0" xfId="12" applyNumberFormat="1" applyFont="1"/>
    <xf numFmtId="0" fontId="25" fillId="0" borderId="0" xfId="12" applyFont="1" applyBorder="1"/>
    <xf numFmtId="0" fontId="25" fillId="0" borderId="1" xfId="12" applyFont="1" applyBorder="1"/>
    <xf numFmtId="168" fontId="25" fillId="0" borderId="1" xfId="12" applyNumberFormat="1" applyFont="1" applyBorder="1"/>
    <xf numFmtId="10" fontId="25" fillId="0" borderId="1" xfId="12" applyNumberFormat="1" applyFont="1" applyBorder="1"/>
    <xf numFmtId="168" fontId="24" fillId="0" borderId="0" xfId="12" applyNumberFormat="1" applyFont="1"/>
    <xf numFmtId="166" fontId="25" fillId="0" borderId="0" xfId="12" applyNumberFormat="1" applyFont="1"/>
    <xf numFmtId="166" fontId="24" fillId="0" borderId="0" xfId="12" applyNumberFormat="1" applyFont="1"/>
    <xf numFmtId="0" fontId="25" fillId="0" borderId="5" xfId="12" applyFont="1" applyBorder="1"/>
    <xf numFmtId="166" fontId="25" fillId="0" borderId="5" xfId="12" applyNumberFormat="1" applyFont="1" applyBorder="1"/>
    <xf numFmtId="0" fontId="24" fillId="3" borderId="0" xfId="12" applyFont="1" applyFill="1"/>
    <xf numFmtId="166" fontId="24" fillId="3" borderId="0" xfId="12" applyNumberFormat="1" applyFont="1" applyFill="1"/>
    <xf numFmtId="0" fontId="25" fillId="0" borderId="0" xfId="12" applyFont="1" applyFill="1"/>
    <xf numFmtId="166" fontId="24" fillId="0" borderId="0" xfId="12" applyNumberFormat="1" applyFont="1" applyFill="1"/>
    <xf numFmtId="166" fontId="25" fillId="0" borderId="0" xfId="12" applyNumberFormat="1" applyFont="1" applyFill="1"/>
    <xf numFmtId="0" fontId="25" fillId="0" borderId="0" xfId="12" applyFont="1" applyFill="1" applyAlignment="1">
      <alignment horizontal="right"/>
    </xf>
    <xf numFmtId="168" fontId="25" fillId="0" borderId="5" xfId="12" applyNumberFormat="1" applyFont="1" applyBorder="1"/>
    <xf numFmtId="0" fontId="24" fillId="2" borderId="0" xfId="12" applyFont="1" applyFill="1"/>
    <xf numFmtId="166" fontId="24" fillId="2" borderId="0" xfId="12" applyNumberFormat="1" applyFont="1" applyFill="1"/>
    <xf numFmtId="164" fontId="25" fillId="0" borderId="0" xfId="15" applyFont="1"/>
    <xf numFmtId="0" fontId="25" fillId="0" borderId="3" xfId="12" applyFont="1" applyBorder="1" applyAlignment="1">
      <alignment horizontal="right"/>
    </xf>
    <xf numFmtId="0" fontId="25" fillId="0" borderId="3" xfId="12" applyFont="1" applyBorder="1"/>
    <xf numFmtId="0" fontId="25" fillId="0" borderId="0" xfId="12" applyFont="1" applyAlignment="1">
      <alignment horizontal="right"/>
    </xf>
    <xf numFmtId="2" fontId="25" fillId="0" borderId="0" xfId="12" applyNumberFormat="1" applyFont="1"/>
    <xf numFmtId="168" fontId="25" fillId="0" borderId="0" xfId="12" applyNumberFormat="1" applyFont="1" applyAlignment="1">
      <alignment horizontal="right"/>
    </xf>
    <xf numFmtId="167" fontId="14" fillId="0" borderId="39" xfId="17" applyNumberFormat="1" applyFont="1" applyFill="1" applyBorder="1"/>
    <xf numFmtId="167" fontId="15" fillId="11" borderId="45" xfId="17" applyNumberFormat="1" applyFont="1" applyFill="1" applyBorder="1"/>
    <xf numFmtId="167" fontId="15" fillId="11" borderId="46" xfId="17" applyNumberFormat="1" applyFont="1" applyFill="1" applyBorder="1"/>
    <xf numFmtId="169" fontId="15" fillId="11" borderId="47" xfId="12" applyNumberFormat="1" applyFont="1" applyFill="1" applyBorder="1"/>
    <xf numFmtId="3" fontId="15" fillId="11" borderId="45" xfId="17" applyNumberFormat="1" applyFont="1" applyFill="1" applyBorder="1"/>
    <xf numFmtId="171" fontId="15" fillId="11" borderId="47" xfId="15" applyNumberFormat="1" applyFont="1" applyFill="1" applyBorder="1"/>
    <xf numFmtId="169" fontId="15" fillId="0" borderId="4" xfId="15" applyNumberFormat="1" applyFont="1" applyFill="1" applyBorder="1"/>
    <xf numFmtId="169" fontId="14" fillId="0" borderId="0" xfId="15" applyNumberFormat="1" applyFont="1" applyFill="1" applyBorder="1"/>
    <xf numFmtId="169" fontId="14" fillId="0" borderId="4" xfId="15" applyNumberFormat="1" applyFont="1" applyFill="1" applyBorder="1"/>
    <xf numFmtId="169" fontId="17" fillId="9" borderId="4" xfId="15" applyNumberFormat="1" applyFont="1" applyFill="1" applyBorder="1" applyAlignment="1">
      <alignment horizontal="center"/>
    </xf>
    <xf numFmtId="169" fontId="17" fillId="9" borderId="0" xfId="15" applyNumberFormat="1" applyFont="1" applyFill="1" applyBorder="1" applyAlignment="1">
      <alignment horizontal="center"/>
    </xf>
    <xf numFmtId="169" fontId="17" fillId="5" borderId="4" xfId="15" applyNumberFormat="1" applyFont="1" applyFill="1" applyBorder="1" applyAlignment="1">
      <alignment horizontal="center"/>
    </xf>
    <xf numFmtId="169" fontId="17" fillId="5" borderId="0" xfId="15" applyNumberFormat="1" applyFont="1" applyFill="1" applyBorder="1" applyAlignment="1">
      <alignment horizontal="center"/>
    </xf>
    <xf numFmtId="169" fontId="15" fillId="0" borderId="0" xfId="15" applyNumberFormat="1" applyFont="1" applyFill="1" applyBorder="1"/>
    <xf numFmtId="169" fontId="14" fillId="0" borderId="31" xfId="15" applyNumberFormat="1" applyFont="1" applyFill="1" applyBorder="1"/>
    <xf numFmtId="169" fontId="14" fillId="0" borderId="40" xfId="15" applyNumberFormat="1" applyFont="1" applyFill="1" applyBorder="1"/>
    <xf numFmtId="169" fontId="14" fillId="0" borderId="38" xfId="15" applyNumberFormat="1" applyFont="1" applyFill="1" applyBorder="1"/>
    <xf numFmtId="169" fontId="14" fillId="0" borderId="39" xfId="15" applyNumberFormat="1" applyFont="1" applyFill="1" applyBorder="1"/>
    <xf numFmtId="169" fontId="15" fillId="11" borderId="47" xfId="15" applyNumberFormat="1" applyFont="1" applyFill="1" applyBorder="1"/>
    <xf numFmtId="169" fontId="15" fillId="11" borderId="45" xfId="15" applyNumberFormat="1" applyFont="1" applyFill="1" applyBorder="1"/>
    <xf numFmtId="169" fontId="15" fillId="11" borderId="46" xfId="15" applyNumberFormat="1" applyFont="1" applyFill="1" applyBorder="1"/>
    <xf numFmtId="169" fontId="14" fillId="0" borderId="22" xfId="15" applyNumberFormat="1" applyFont="1" applyFill="1" applyBorder="1"/>
    <xf numFmtId="169" fontId="14" fillId="0" borderId="6" xfId="15" applyNumberFormat="1" applyFont="1" applyFill="1" applyBorder="1"/>
    <xf numFmtId="169" fontId="14" fillId="0" borderId="19" xfId="15" applyNumberFormat="1" applyFont="1" applyFill="1" applyBorder="1"/>
    <xf numFmtId="169" fontId="14" fillId="0" borderId="18" xfId="15" applyNumberFormat="1" applyFont="1" applyFill="1" applyBorder="1"/>
    <xf numFmtId="169" fontId="14" fillId="0" borderId="24" xfId="15" applyNumberFormat="1" applyFont="1" applyFill="1" applyBorder="1"/>
    <xf numFmtId="169" fontId="14" fillId="0" borderId="23" xfId="15" applyNumberFormat="1" applyFont="1" applyFill="1" applyBorder="1"/>
    <xf numFmtId="169" fontId="14" fillId="0" borderId="33" xfId="15" applyNumberFormat="1" applyFont="1" applyFill="1" applyBorder="1"/>
    <xf numFmtId="169" fontId="14" fillId="0" borderId="44" xfId="15" applyNumberFormat="1" applyFont="1" applyFill="1" applyBorder="1"/>
    <xf numFmtId="167" fontId="14" fillId="0" borderId="38" xfId="17" applyNumberFormat="1" applyFont="1" applyFill="1" applyBorder="1"/>
    <xf numFmtId="169" fontId="14" fillId="0" borderId="40" xfId="12" applyNumberFormat="1" applyFont="1" applyFill="1" applyBorder="1"/>
    <xf numFmtId="3" fontId="14" fillId="0" borderId="38" xfId="17" applyNumberFormat="1" applyFont="1" applyFill="1" applyBorder="1"/>
    <xf numFmtId="167" fontId="14" fillId="0" borderId="40" xfId="17" applyNumberFormat="1" applyFont="1" applyFill="1" applyBorder="1"/>
    <xf numFmtId="166" fontId="25" fillId="3" borderId="0" xfId="12" applyNumberFormat="1" applyFont="1" applyFill="1"/>
    <xf numFmtId="0" fontId="24" fillId="13" borderId="0" xfId="12" applyFont="1" applyFill="1"/>
    <xf numFmtId="0" fontId="24" fillId="4" borderId="0" xfId="12" applyFont="1" applyFill="1"/>
    <xf numFmtId="166" fontId="24" fillId="4" borderId="0" xfId="12" applyNumberFormat="1" applyFont="1" applyFill="1"/>
    <xf numFmtId="168" fontId="25" fillId="3" borderId="0" xfId="12" applyNumberFormat="1" applyFont="1" applyFill="1"/>
    <xf numFmtId="0" fontId="24" fillId="2" borderId="1" xfId="12" applyFont="1" applyFill="1" applyBorder="1"/>
    <xf numFmtId="166" fontId="24" fillId="2" borderId="1" xfId="12" applyNumberFormat="1" applyFont="1" applyFill="1" applyBorder="1" applyAlignment="1">
      <alignment horizontal="right"/>
    </xf>
    <xf numFmtId="0" fontId="24" fillId="2" borderId="1" xfId="12" applyFont="1" applyFill="1" applyBorder="1" applyAlignment="1">
      <alignment horizontal="right"/>
    </xf>
    <xf numFmtId="167" fontId="14" fillId="0" borderId="16" xfId="17" applyNumberFormat="1" applyFont="1" applyBorder="1"/>
    <xf numFmtId="167" fontId="14" fillId="0" borderId="17" xfId="17" applyNumberFormat="1" applyFont="1" applyBorder="1"/>
    <xf numFmtId="0" fontId="24" fillId="0" borderId="0" xfId="12" applyFont="1" applyBorder="1"/>
    <xf numFmtId="164" fontId="24" fillId="0" borderId="0" xfId="12" applyNumberFormat="1" applyFont="1" applyBorder="1"/>
    <xf numFmtId="0" fontId="25" fillId="0" borderId="0" xfId="12" applyFont="1" applyAlignment="1">
      <alignment horizontal="center" vertical="center"/>
    </xf>
    <xf numFmtId="0" fontId="24" fillId="14" borderId="49" xfId="12" applyFont="1" applyFill="1" applyBorder="1" applyAlignment="1">
      <alignment horizontal="left" vertical="center"/>
    </xf>
    <xf numFmtId="168" fontId="24" fillId="14" borderId="50" xfId="21" applyNumberFormat="1" applyFont="1" applyFill="1" applyBorder="1" applyAlignment="1">
      <alignment horizontal="center" vertical="center"/>
    </xf>
    <xf numFmtId="0" fontId="25" fillId="14" borderId="50" xfId="12" applyFont="1" applyFill="1" applyBorder="1" applyAlignment="1">
      <alignment horizontal="center" vertical="center"/>
    </xf>
    <xf numFmtId="0" fontId="25" fillId="14" borderId="51" xfId="12" applyFont="1" applyFill="1" applyBorder="1" applyAlignment="1">
      <alignment horizontal="center" vertical="center"/>
    </xf>
    <xf numFmtId="175" fontId="14" fillId="0" borderId="13" xfId="14" applyNumberFormat="1" applyFont="1" applyFill="1" applyBorder="1" applyAlignment="1">
      <alignment horizontal="left"/>
    </xf>
    <xf numFmtId="175" fontId="14" fillId="0" borderId="12" xfId="14" applyNumberFormat="1" applyFont="1" applyFill="1" applyBorder="1" applyAlignment="1">
      <alignment horizontal="left"/>
    </xf>
    <xf numFmtId="164" fontId="14" fillId="0" borderId="19" xfId="15" applyFont="1" applyBorder="1"/>
    <xf numFmtId="3" fontId="15" fillId="10" borderId="52" xfId="17" applyNumberFormat="1" applyFont="1" applyFill="1" applyBorder="1"/>
    <xf numFmtId="3" fontId="15" fillId="10" borderId="53" xfId="17" applyNumberFormat="1" applyFont="1" applyFill="1" applyBorder="1"/>
    <xf numFmtId="3" fontId="15" fillId="12" borderId="7" xfId="17" applyNumberFormat="1" applyFont="1" applyFill="1" applyBorder="1"/>
    <xf numFmtId="0" fontId="25" fillId="13" borderId="0" xfId="12" applyFont="1" applyFill="1"/>
    <xf numFmtId="168" fontId="25" fillId="13" borderId="0" xfId="12" applyNumberFormat="1" applyFont="1" applyFill="1"/>
    <xf numFmtId="169" fontId="28" fillId="0" borderId="32" xfId="15" applyNumberFormat="1" applyFont="1" applyFill="1" applyBorder="1"/>
    <xf numFmtId="169" fontId="28" fillId="0" borderId="29" xfId="15" applyNumberFormat="1" applyFont="1" applyFill="1" applyBorder="1"/>
    <xf numFmtId="169" fontId="28" fillId="0" borderId="31" xfId="15" applyNumberFormat="1" applyFont="1" applyFill="1" applyBorder="1"/>
    <xf numFmtId="169" fontId="28" fillId="0" borderId="40" xfId="15" applyNumberFormat="1" applyFont="1" applyFill="1" applyBorder="1"/>
    <xf numFmtId="169" fontId="28" fillId="0" borderId="38" xfId="15" applyNumberFormat="1" applyFont="1" applyFill="1" applyBorder="1"/>
    <xf numFmtId="169" fontId="28" fillId="0" borderId="39" xfId="15" applyNumberFormat="1" applyFont="1" applyFill="1" applyBorder="1"/>
    <xf numFmtId="169" fontId="29" fillId="11" borderId="47" xfId="15" applyNumberFormat="1" applyFont="1" applyFill="1" applyBorder="1"/>
    <xf numFmtId="169" fontId="29" fillId="11" borderId="45" xfId="15" applyNumberFormat="1" applyFont="1" applyFill="1" applyBorder="1"/>
    <xf numFmtId="169" fontId="29" fillId="11" borderId="46" xfId="15" applyNumberFormat="1" applyFont="1" applyFill="1" applyBorder="1"/>
    <xf numFmtId="169" fontId="28" fillId="6" borderId="43" xfId="15" applyNumberFormat="1" applyFont="1" applyFill="1" applyBorder="1"/>
    <xf numFmtId="169" fontId="28" fillId="6" borderId="41" xfId="15" applyNumberFormat="1" applyFont="1" applyFill="1" applyBorder="1"/>
    <xf numFmtId="169" fontId="28" fillId="6" borderId="42" xfId="15" applyNumberFormat="1" applyFont="1" applyFill="1" applyBorder="1"/>
    <xf numFmtId="3" fontId="28" fillId="0" borderId="22" xfId="17" applyNumberFormat="1" applyFont="1" applyFill="1" applyBorder="1"/>
    <xf numFmtId="3" fontId="28" fillId="0" borderId="6" xfId="17" applyNumberFormat="1" applyFont="1" applyFill="1" applyBorder="1"/>
    <xf numFmtId="3" fontId="28" fillId="0" borderId="19" xfId="17" applyNumberFormat="1" applyFont="1" applyFill="1" applyBorder="1"/>
    <xf numFmtId="3" fontId="28" fillId="0" borderId="30" xfId="17" applyNumberFormat="1" applyFont="1" applyFill="1" applyBorder="1"/>
    <xf numFmtId="3" fontId="28" fillId="0" borderId="16" xfId="17" applyNumberFormat="1" applyFont="1" applyFill="1" applyBorder="1"/>
    <xf numFmtId="3" fontId="28" fillId="0" borderId="17" xfId="17" applyNumberFormat="1" applyFont="1" applyFill="1" applyBorder="1"/>
    <xf numFmtId="169" fontId="28" fillId="0" borderId="22" xfId="15" applyNumberFormat="1" applyFont="1" applyFill="1" applyBorder="1"/>
    <xf numFmtId="169" fontId="28" fillId="0" borderId="6" xfId="15" applyNumberFormat="1" applyFont="1" applyFill="1" applyBorder="1"/>
    <xf numFmtId="169" fontId="28" fillId="0" borderId="19" xfId="15" applyNumberFormat="1" applyFont="1" applyFill="1" applyBorder="1"/>
    <xf numFmtId="169" fontId="28" fillId="0" borderId="24" xfId="15" applyNumberFormat="1" applyFont="1" applyFill="1" applyBorder="1"/>
    <xf numFmtId="169" fontId="28" fillId="0" borderId="23" xfId="15" applyNumberFormat="1" applyFont="1" applyFill="1" applyBorder="1"/>
    <xf numFmtId="169" fontId="28" fillId="0" borderId="33" xfId="15" applyNumberFormat="1" applyFont="1" applyFill="1" applyBorder="1"/>
    <xf numFmtId="3" fontId="29" fillId="10" borderId="53" xfId="17" applyNumberFormat="1" applyFont="1" applyFill="1" applyBorder="1"/>
    <xf numFmtId="3" fontId="29" fillId="10" borderId="52" xfId="17" applyNumberFormat="1" applyFont="1" applyFill="1" applyBorder="1"/>
    <xf numFmtId="3" fontId="29" fillId="12" borderId="7" xfId="17" applyNumberFormat="1" applyFont="1" applyFill="1" applyBorder="1"/>
    <xf numFmtId="3" fontId="29" fillId="12" borderId="3" xfId="17" applyNumberFormat="1" applyFont="1" applyFill="1" applyBorder="1"/>
    <xf numFmtId="0" fontId="25" fillId="0" borderId="0" xfId="12" applyFont="1" applyFill="1" applyBorder="1"/>
    <xf numFmtId="169" fontId="25" fillId="0" borderId="8" xfId="12" applyNumberFormat="1" applyFont="1" applyBorder="1" applyAlignment="1">
      <alignment horizontal="right"/>
    </xf>
    <xf numFmtId="169" fontId="25" fillId="0" borderId="4" xfId="12" applyNumberFormat="1" applyFont="1" applyBorder="1" applyAlignment="1">
      <alignment horizontal="right"/>
    </xf>
    <xf numFmtId="169" fontId="25" fillId="0" borderId="0" xfId="12" applyNumberFormat="1" applyFont="1" applyBorder="1" applyAlignment="1">
      <alignment horizontal="right"/>
    </xf>
    <xf numFmtId="169" fontId="24" fillId="0" borderId="8" xfId="12" applyNumberFormat="1" applyFont="1" applyBorder="1" applyAlignment="1">
      <alignment horizontal="right"/>
    </xf>
    <xf numFmtId="0" fontId="25" fillId="0" borderId="4" xfId="12" applyFont="1" applyBorder="1"/>
    <xf numFmtId="169" fontId="24" fillId="4" borderId="4" xfId="12" applyNumberFormat="1" applyFont="1" applyFill="1" applyBorder="1" applyAlignment="1">
      <alignment horizontal="right"/>
    </xf>
    <xf numFmtId="0" fontId="24" fillId="0" borderId="0" xfId="12" applyFont="1" applyFill="1" applyBorder="1"/>
    <xf numFmtId="169" fontId="24" fillId="2" borderId="8" xfId="12" applyNumberFormat="1" applyFont="1" applyFill="1" applyBorder="1" applyAlignment="1">
      <alignment horizontal="right"/>
    </xf>
    <xf numFmtId="169" fontId="24" fillId="2" borderId="0" xfId="12" applyNumberFormat="1" applyFont="1" applyFill="1" applyBorder="1" applyAlignment="1">
      <alignment horizontal="right"/>
    </xf>
    <xf numFmtId="169" fontId="24" fillId="2" borderId="4" xfId="12" applyNumberFormat="1" applyFont="1" applyFill="1" applyBorder="1" applyAlignment="1">
      <alignment horizontal="right"/>
    </xf>
    <xf numFmtId="169" fontId="24" fillId="4" borderId="4" xfId="12" applyNumberFormat="1" applyFont="1" applyFill="1" applyBorder="1" applyAlignment="1">
      <alignment horizontal="center" wrapText="1"/>
    </xf>
    <xf numFmtId="0" fontId="24" fillId="0" borderId="1" xfId="12" applyFont="1" applyBorder="1"/>
    <xf numFmtId="169" fontId="24" fillId="2" borderId="9" xfId="12" applyNumberFormat="1" applyFont="1" applyFill="1" applyBorder="1" applyAlignment="1">
      <alignment horizontal="right"/>
    </xf>
    <xf numFmtId="169" fontId="24" fillId="2" borderId="2" xfId="12" applyNumberFormat="1" applyFont="1" applyFill="1" applyBorder="1" applyAlignment="1">
      <alignment horizontal="right"/>
    </xf>
    <xf numFmtId="169" fontId="24" fillId="2" borderId="1" xfId="12" applyNumberFormat="1" applyFont="1" applyFill="1" applyBorder="1" applyAlignment="1">
      <alignment horizontal="right"/>
    </xf>
    <xf numFmtId="169" fontId="24" fillId="2" borderId="1" xfId="12" applyNumberFormat="1" applyFont="1" applyFill="1" applyBorder="1" applyAlignment="1">
      <alignment horizontal="center" vertical="center" wrapText="1"/>
    </xf>
    <xf numFmtId="169" fontId="24" fillId="4" borderId="2" xfId="12" applyNumberFormat="1" applyFont="1" applyFill="1" applyBorder="1" applyAlignment="1">
      <alignment horizontal="center" wrapText="1"/>
    </xf>
    <xf numFmtId="0" fontId="25" fillId="0" borderId="2" xfId="12" applyFont="1" applyBorder="1"/>
    <xf numFmtId="167" fontId="24" fillId="0" borderId="0" xfId="9" applyNumberFormat="1" applyFont="1" applyFill="1" applyBorder="1"/>
    <xf numFmtId="167" fontId="25" fillId="0" borderId="0" xfId="9" applyNumberFormat="1" applyFont="1" applyFill="1" applyBorder="1"/>
    <xf numFmtId="169" fontId="25" fillId="0" borderId="8" xfId="12" applyNumberFormat="1" applyFont="1" applyBorder="1"/>
    <xf numFmtId="169" fontId="25" fillId="0" borderId="4" xfId="12" applyNumberFormat="1" applyFont="1" applyBorder="1"/>
    <xf numFmtId="169" fontId="25" fillId="0" borderId="0" xfId="12" applyNumberFormat="1" applyFont="1" applyBorder="1"/>
    <xf numFmtId="169" fontId="24" fillId="0" borderId="8" xfId="12" applyNumberFormat="1" applyFont="1" applyBorder="1"/>
    <xf numFmtId="169" fontId="24" fillId="4" borderId="4" xfId="12" applyNumberFormat="1" applyFont="1" applyFill="1" applyBorder="1"/>
    <xf numFmtId="169" fontId="25" fillId="0" borderId="8" xfId="12" applyNumberFormat="1" applyFont="1" applyFill="1" applyBorder="1"/>
    <xf numFmtId="167" fontId="24" fillId="0" borderId="5" xfId="9" applyNumberFormat="1" applyFont="1" applyFill="1" applyBorder="1"/>
    <xf numFmtId="167" fontId="25" fillId="0" borderId="5" xfId="9" applyNumberFormat="1" applyFont="1" applyFill="1" applyBorder="1"/>
    <xf numFmtId="169" fontId="25" fillId="0" borderId="10" xfId="12" applyNumberFormat="1" applyFont="1" applyBorder="1"/>
    <xf numFmtId="169" fontId="25" fillId="0" borderId="11" xfId="12" applyNumberFormat="1" applyFont="1" applyBorder="1"/>
    <xf numFmtId="169" fontId="25" fillId="0" borderId="5" xfId="12" applyNumberFormat="1" applyFont="1" applyBorder="1"/>
    <xf numFmtId="169" fontId="24" fillId="0" borderId="10" xfId="12" applyNumberFormat="1" applyFont="1" applyBorder="1"/>
    <xf numFmtId="0" fontId="25" fillId="0" borderId="11" xfId="12" applyFont="1" applyBorder="1"/>
    <xf numFmtId="169" fontId="24" fillId="4" borderId="11" xfId="12" applyNumberFormat="1" applyFont="1" applyFill="1" applyBorder="1"/>
    <xf numFmtId="0" fontId="24" fillId="4" borderId="0" xfId="12" applyFont="1" applyFill="1" applyBorder="1"/>
    <xf numFmtId="169" fontId="24" fillId="4" borderId="8" xfId="12" applyNumberFormat="1" applyFont="1" applyFill="1" applyBorder="1" applyAlignment="1">
      <alignment horizontal="right"/>
    </xf>
    <xf numFmtId="169" fontId="24" fillId="4" borderId="0" xfId="12" applyNumberFormat="1" applyFont="1" applyFill="1" applyBorder="1" applyAlignment="1">
      <alignment horizontal="right"/>
    </xf>
    <xf numFmtId="0" fontId="24" fillId="4" borderId="4" xfId="12" applyFont="1" applyFill="1" applyBorder="1"/>
    <xf numFmtId="0" fontId="24" fillId="0" borderId="3" xfId="12" applyFont="1" applyFill="1" applyBorder="1"/>
    <xf numFmtId="0" fontId="25" fillId="0" borderId="3" xfId="12" applyFont="1" applyFill="1" applyBorder="1"/>
    <xf numFmtId="169" fontId="25" fillId="0" borderId="48" xfId="12" applyNumberFormat="1" applyFont="1" applyFill="1" applyBorder="1" applyAlignment="1">
      <alignment horizontal="right"/>
    </xf>
    <xf numFmtId="169" fontId="25" fillId="0" borderId="7" xfId="12" applyNumberFormat="1" applyFont="1" applyFill="1" applyBorder="1" applyAlignment="1">
      <alignment horizontal="right"/>
    </xf>
    <xf numFmtId="169" fontId="25" fillId="0" borderId="3" xfId="12" applyNumberFormat="1" applyFont="1" applyFill="1" applyBorder="1" applyAlignment="1">
      <alignment horizontal="right"/>
    </xf>
    <xf numFmtId="169" fontId="24" fillId="0" borderId="48" xfId="12" applyNumberFormat="1" applyFont="1" applyFill="1" applyBorder="1" applyAlignment="1">
      <alignment horizontal="right"/>
    </xf>
    <xf numFmtId="0" fontId="25" fillId="0" borderId="7" xfId="12" applyFont="1" applyFill="1" applyBorder="1"/>
    <xf numFmtId="169" fontId="24" fillId="0" borderId="7" xfId="12" applyNumberFormat="1" applyFont="1" applyFill="1" applyBorder="1" applyAlignment="1">
      <alignment horizontal="right"/>
    </xf>
    <xf numFmtId="169" fontId="25" fillId="0" borderId="8" xfId="12" applyNumberFormat="1" applyFont="1" applyFill="1" applyBorder="1" applyAlignment="1">
      <alignment horizontal="right"/>
    </xf>
    <xf numFmtId="169" fontId="25" fillId="0" borderId="4" xfId="12" applyNumberFormat="1" applyFont="1" applyFill="1" applyBorder="1" applyAlignment="1">
      <alignment horizontal="right"/>
    </xf>
    <xf numFmtId="169" fontId="25" fillId="0" borderId="0" xfId="12" applyNumberFormat="1" applyFont="1" applyFill="1" applyBorder="1" applyAlignment="1">
      <alignment horizontal="right"/>
    </xf>
    <xf numFmtId="169" fontId="24" fillId="0" borderId="8" xfId="12" applyNumberFormat="1" applyFont="1" applyFill="1" applyBorder="1" applyAlignment="1">
      <alignment horizontal="right"/>
    </xf>
    <xf numFmtId="0" fontId="25" fillId="0" borderId="4" xfId="12" applyFont="1" applyFill="1" applyBorder="1"/>
    <xf numFmtId="169" fontId="24" fillId="0" borderId="4" xfId="12" applyNumberFormat="1" applyFont="1" applyFill="1" applyBorder="1" applyAlignment="1">
      <alignment horizontal="right"/>
    </xf>
    <xf numFmtId="0" fontId="25" fillId="4" borderId="0" xfId="12" applyFont="1" applyFill="1"/>
    <xf numFmtId="0" fontId="18" fillId="6" borderId="57" xfId="19" applyFont="1" applyFill="1" applyBorder="1"/>
    <xf numFmtId="0" fontId="15" fillId="6" borderId="58" xfId="19" applyFont="1" applyFill="1" applyBorder="1" applyAlignment="1">
      <alignment horizontal="right" wrapText="1"/>
    </xf>
    <xf numFmtId="169" fontId="14" fillId="0" borderId="59" xfId="12" applyNumberFormat="1" applyFont="1" applyBorder="1"/>
    <xf numFmtId="169" fontId="14" fillId="0" borderId="60" xfId="12" applyNumberFormat="1" applyFont="1" applyBorder="1"/>
    <xf numFmtId="169" fontId="15" fillId="11" borderId="61" xfId="12" applyNumberFormat="1" applyFont="1" applyFill="1" applyBorder="1"/>
    <xf numFmtId="169" fontId="14" fillId="0" borderId="60" xfId="12" applyNumberFormat="1" applyFont="1" applyFill="1" applyBorder="1"/>
    <xf numFmtId="167" fontId="14" fillId="0" borderId="60" xfId="17" applyNumberFormat="1" applyFont="1" applyFill="1" applyBorder="1"/>
    <xf numFmtId="0" fontId="18" fillId="6" borderId="62" xfId="19" applyFont="1" applyFill="1" applyBorder="1"/>
    <xf numFmtId="167" fontId="18" fillId="6" borderId="57" xfId="19" applyNumberFormat="1" applyFont="1" applyFill="1" applyBorder="1"/>
    <xf numFmtId="167" fontId="14" fillId="0" borderId="64" xfId="17" applyNumberFormat="1" applyFont="1" applyBorder="1"/>
    <xf numFmtId="167" fontId="14" fillId="0" borderId="65" xfId="17" applyNumberFormat="1" applyFont="1" applyBorder="1"/>
    <xf numFmtId="167" fontId="14" fillId="0" borderId="66" xfId="17" applyNumberFormat="1" applyFont="1" applyBorder="1"/>
    <xf numFmtId="164" fontId="14" fillId="0" borderId="64" xfId="15" applyFont="1" applyBorder="1"/>
    <xf numFmtId="164" fontId="14" fillId="0" borderId="66" xfId="15" applyFont="1" applyBorder="1"/>
    <xf numFmtId="167" fontId="14" fillId="0" borderId="55" xfId="17" applyNumberFormat="1" applyFont="1" applyFill="1" applyBorder="1"/>
    <xf numFmtId="167" fontId="15" fillId="11" borderId="56" xfId="17" applyNumberFormat="1" applyFont="1" applyFill="1" applyBorder="1"/>
    <xf numFmtId="167" fontId="20" fillId="0" borderId="19" xfId="17" applyNumberFormat="1" applyFont="1" applyBorder="1"/>
    <xf numFmtId="167" fontId="14" fillId="0" borderId="19" xfId="17" applyNumberFormat="1" applyFont="1" applyFill="1" applyBorder="1"/>
    <xf numFmtId="167" fontId="14" fillId="0" borderId="33" xfId="17" applyNumberFormat="1" applyFont="1" applyFill="1" applyBorder="1"/>
    <xf numFmtId="167" fontId="27" fillId="0" borderId="19" xfId="17" applyNumberFormat="1" applyFont="1" applyBorder="1"/>
    <xf numFmtId="167" fontId="23" fillId="0" borderId="33" xfId="16" applyNumberFormat="1" applyFont="1" applyBorder="1" applyAlignment="1" applyProtection="1"/>
    <xf numFmtId="169" fontId="14" fillId="0" borderId="68" xfId="15" applyNumberFormat="1" applyFont="1" applyFill="1" applyBorder="1"/>
    <xf numFmtId="169" fontId="14" fillId="0" borderId="63" xfId="15" applyNumberFormat="1" applyFont="1" applyFill="1" applyBorder="1"/>
    <xf numFmtId="169" fontId="15" fillId="11" borderId="67" xfId="15" applyNumberFormat="1" applyFont="1" applyFill="1" applyBorder="1"/>
    <xf numFmtId="169" fontId="14" fillId="6" borderId="58" xfId="15" applyNumberFormat="1" applyFont="1" applyFill="1" applyBorder="1" applyAlignment="1">
      <alignment wrapText="1"/>
    </xf>
    <xf numFmtId="169" fontId="14" fillId="0" borderId="59" xfId="15" applyNumberFormat="1" applyFont="1" applyFill="1" applyBorder="1"/>
    <xf numFmtId="169" fontId="14" fillId="0" borderId="60" xfId="15" applyNumberFormat="1" applyFont="1" applyFill="1" applyBorder="1"/>
    <xf numFmtId="169" fontId="15" fillId="11" borderId="61" xfId="15" applyNumberFormat="1" applyFont="1" applyFill="1" applyBorder="1"/>
    <xf numFmtId="169" fontId="14" fillId="6" borderId="62" xfId="15" applyNumberFormat="1" applyFont="1" applyFill="1" applyBorder="1"/>
    <xf numFmtId="3" fontId="14" fillId="0" borderId="69" xfId="17" applyNumberFormat="1" applyFont="1" applyFill="1" applyBorder="1"/>
    <xf numFmtId="3" fontId="14" fillId="0" borderId="70" xfId="17" applyNumberFormat="1" applyFont="1" applyFill="1" applyBorder="1"/>
    <xf numFmtId="169" fontId="14" fillId="0" borderId="69" xfId="15" applyNumberFormat="1" applyFont="1" applyFill="1" applyBorder="1"/>
    <xf numFmtId="169" fontId="14" fillId="0" borderId="71" xfId="15" applyNumberFormat="1" applyFont="1" applyFill="1" applyBorder="1"/>
    <xf numFmtId="169" fontId="14" fillId="6" borderId="57" xfId="15" applyNumberFormat="1" applyFont="1" applyFill="1" applyBorder="1"/>
    <xf numFmtId="3" fontId="14" fillId="0" borderId="64" xfId="17" applyNumberFormat="1" applyFont="1" applyFill="1" applyBorder="1"/>
    <xf numFmtId="3" fontId="14" fillId="0" borderId="65" xfId="17" applyNumberFormat="1" applyFont="1" applyFill="1" applyBorder="1"/>
    <xf numFmtId="169" fontId="14" fillId="0" borderId="64" xfId="15" applyNumberFormat="1" applyFont="1" applyFill="1" applyBorder="1"/>
    <xf numFmtId="169" fontId="14" fillId="0" borderId="66" xfId="15" applyNumberFormat="1" applyFont="1" applyFill="1" applyBorder="1"/>
    <xf numFmtId="169" fontId="14" fillId="6" borderId="72" xfId="15" applyNumberFormat="1" applyFont="1" applyFill="1" applyBorder="1" applyAlignment="1">
      <alignment wrapText="1"/>
    </xf>
    <xf numFmtId="169" fontId="14" fillId="0" borderId="54" xfId="15" applyNumberFormat="1" applyFont="1" applyFill="1" applyBorder="1"/>
    <xf numFmtId="169" fontId="14" fillId="0" borderId="55" xfId="15" applyNumberFormat="1" applyFont="1" applyFill="1" applyBorder="1"/>
    <xf numFmtId="169" fontId="15" fillId="11" borderId="56" xfId="15" applyNumberFormat="1" applyFont="1" applyFill="1" applyBorder="1"/>
    <xf numFmtId="169" fontId="15" fillId="6" borderId="72" xfId="15" applyNumberFormat="1" applyFont="1" applyFill="1" applyBorder="1" applyAlignment="1">
      <alignment wrapText="1"/>
    </xf>
    <xf numFmtId="169" fontId="14" fillId="0" borderId="73" xfId="15" applyNumberFormat="1" applyFont="1" applyFill="1" applyBorder="1"/>
    <xf numFmtId="3" fontId="16" fillId="0" borderId="74" xfId="17" applyNumberFormat="1" applyFont="1" applyFill="1" applyBorder="1"/>
    <xf numFmtId="0" fontId="12" fillId="0" borderId="74" xfId="17" applyFont="1" applyBorder="1"/>
    <xf numFmtId="3" fontId="14" fillId="0" borderId="75" xfId="17" applyNumberFormat="1" applyFont="1" applyBorder="1"/>
    <xf numFmtId="169" fontId="15" fillId="11" borderId="78" xfId="12" applyNumberFormat="1" applyFont="1" applyFill="1" applyBorder="1"/>
    <xf numFmtId="169" fontId="14" fillId="0" borderId="77" xfId="12" applyNumberFormat="1" applyFont="1" applyFill="1" applyBorder="1"/>
    <xf numFmtId="167" fontId="20" fillId="0" borderId="77" xfId="17" applyNumberFormat="1" applyFont="1" applyFill="1" applyBorder="1"/>
    <xf numFmtId="0" fontId="18" fillId="6" borderId="79" xfId="19" applyFont="1" applyFill="1" applyBorder="1"/>
    <xf numFmtId="3" fontId="14" fillId="0" borderId="74" xfId="17" applyNumberFormat="1" applyFont="1" applyFill="1" applyBorder="1"/>
    <xf numFmtId="4" fontId="14" fillId="0" borderId="74" xfId="17" applyNumberFormat="1" applyFont="1" applyFill="1" applyBorder="1"/>
    <xf numFmtId="169" fontId="15" fillId="11" borderId="80" xfId="12" applyNumberFormat="1" applyFont="1" applyFill="1" applyBorder="1"/>
    <xf numFmtId="169" fontId="14" fillId="0" borderId="81" xfId="12" applyNumberFormat="1" applyFont="1" applyFill="1" applyBorder="1"/>
    <xf numFmtId="167" fontId="20" fillId="0" borderId="81" xfId="17" applyNumberFormat="1" applyFont="1" applyFill="1" applyBorder="1"/>
    <xf numFmtId="3" fontId="15" fillId="10" borderId="82" xfId="17" applyNumberFormat="1" applyFont="1" applyFill="1" applyBorder="1"/>
    <xf numFmtId="3" fontId="15" fillId="12" borderId="83" xfId="17" applyNumberFormat="1" applyFont="1" applyFill="1" applyBorder="1"/>
    <xf numFmtId="3" fontId="14" fillId="0" borderId="74" xfId="17" applyNumberFormat="1" applyFont="1" applyBorder="1"/>
    <xf numFmtId="171" fontId="15" fillId="12" borderId="4" xfId="15" applyNumberFormat="1" applyFont="1" applyFill="1" applyBorder="1" applyAlignment="1">
      <alignment horizontal="left"/>
    </xf>
    <xf numFmtId="171" fontId="15" fillId="10" borderId="4" xfId="15" applyNumberFormat="1" applyFont="1" applyFill="1" applyBorder="1"/>
    <xf numFmtId="171" fontId="15" fillId="10" borderId="13" xfId="15" applyNumberFormat="1" applyFont="1" applyFill="1" applyBorder="1"/>
    <xf numFmtId="171" fontId="15" fillId="10" borderId="53" xfId="17" applyNumberFormat="1" applyFont="1" applyFill="1" applyBorder="1"/>
    <xf numFmtId="171" fontId="15" fillId="12" borderId="7" xfId="17" applyNumberFormat="1" applyFont="1" applyFill="1" applyBorder="1"/>
    <xf numFmtId="169" fontId="15" fillId="10" borderId="69" xfId="15" applyNumberFormat="1" applyFont="1" applyFill="1" applyBorder="1"/>
    <xf numFmtId="171" fontId="15" fillId="6" borderId="7" xfId="15" applyNumberFormat="1" applyFont="1" applyFill="1" applyBorder="1"/>
    <xf numFmtId="167" fontId="15" fillId="6" borderId="92" xfId="19" applyNumberFormat="1" applyFont="1" applyFill="1" applyBorder="1" applyAlignment="1">
      <alignment wrapText="1"/>
    </xf>
    <xf numFmtId="167" fontId="15" fillId="6" borderId="1" xfId="19" applyNumberFormat="1" applyFont="1" applyFill="1" applyBorder="1" applyAlignment="1">
      <alignment wrapText="1"/>
    </xf>
    <xf numFmtId="0" fontId="15" fillId="6" borderId="2" xfId="19" applyFont="1" applyFill="1" applyBorder="1" applyAlignment="1">
      <alignment horizontal="right" wrapText="1"/>
    </xf>
    <xf numFmtId="0" fontId="15" fillId="6" borderId="93" xfId="19" applyFont="1" applyFill="1" applyBorder="1" applyAlignment="1">
      <alignment horizontal="center" wrapText="1"/>
    </xf>
    <xf numFmtId="169" fontId="14" fillId="6" borderId="2" xfId="15" applyNumberFormat="1" applyFont="1" applyFill="1" applyBorder="1" applyAlignment="1">
      <alignment wrapText="1"/>
    </xf>
    <xf numFmtId="169" fontId="14" fillId="6" borderId="1" xfId="15" applyNumberFormat="1" applyFont="1" applyFill="1" applyBorder="1" applyAlignment="1">
      <alignment wrapText="1"/>
    </xf>
    <xf numFmtId="169" fontId="15" fillId="6" borderId="1" xfId="15" applyNumberFormat="1" applyFont="1" applyFill="1" applyBorder="1" applyAlignment="1">
      <alignment wrapText="1"/>
    </xf>
    <xf numFmtId="169" fontId="15" fillId="6" borderId="2" xfId="15" applyNumberFormat="1" applyFont="1" applyFill="1" applyBorder="1" applyAlignment="1">
      <alignment wrapText="1"/>
    </xf>
    <xf numFmtId="3" fontId="14" fillId="6" borderId="1" xfId="17" applyNumberFormat="1" applyFont="1" applyFill="1" applyBorder="1" applyAlignment="1">
      <alignment wrapText="1"/>
    </xf>
    <xf numFmtId="167" fontId="15" fillId="6" borderId="91" xfId="19" applyNumberFormat="1" applyFont="1" applyFill="1" applyBorder="1" applyAlignment="1">
      <alignment wrapText="1"/>
    </xf>
    <xf numFmtId="167" fontId="15" fillId="6" borderId="72" xfId="19" applyNumberFormat="1" applyFont="1" applyFill="1" applyBorder="1" applyAlignment="1">
      <alignment wrapText="1"/>
    </xf>
    <xf numFmtId="0" fontId="15" fillId="6" borderId="94" xfId="19" applyFont="1" applyFill="1" applyBorder="1" applyAlignment="1">
      <alignment horizontal="center" wrapText="1"/>
    </xf>
    <xf numFmtId="169" fontId="15" fillId="6" borderId="58" xfId="15" applyNumberFormat="1" applyFont="1" applyFill="1" applyBorder="1" applyAlignment="1">
      <alignment wrapText="1"/>
    </xf>
    <xf numFmtId="3" fontId="14" fillId="6" borderId="72" xfId="17" applyNumberFormat="1" applyFont="1" applyFill="1" applyBorder="1" applyAlignment="1">
      <alignment wrapText="1"/>
    </xf>
    <xf numFmtId="167" fontId="24" fillId="11" borderId="0" xfId="9" applyNumberFormat="1" applyFont="1" applyFill="1" applyBorder="1"/>
    <xf numFmtId="167" fontId="25" fillId="11" borderId="0" xfId="9" applyNumberFormat="1" applyFont="1" applyFill="1" applyBorder="1"/>
    <xf numFmtId="169" fontId="25" fillId="11" borderId="8" xfId="12" applyNumberFormat="1" applyFont="1" applyFill="1" applyBorder="1" applyAlignment="1">
      <alignment horizontal="right"/>
    </xf>
    <xf numFmtId="169" fontId="25" fillId="11" borderId="4" xfId="12" applyNumberFormat="1" applyFont="1" applyFill="1" applyBorder="1" applyAlignment="1">
      <alignment horizontal="right"/>
    </xf>
    <xf numFmtId="169" fontId="25" fillId="11" borderId="0" xfId="12" applyNumberFormat="1" applyFont="1" applyFill="1" applyBorder="1" applyAlignment="1">
      <alignment horizontal="right"/>
    </xf>
    <xf numFmtId="169" fontId="25" fillId="11" borderId="0" xfId="12" applyNumberFormat="1" applyFont="1" applyFill="1" applyBorder="1"/>
    <xf numFmtId="169" fontId="24" fillId="11" borderId="8" xfId="12" applyNumberFormat="1" applyFont="1" applyFill="1" applyBorder="1" applyAlignment="1">
      <alignment horizontal="right"/>
    </xf>
    <xf numFmtId="0" fontId="25" fillId="11" borderId="4" xfId="12" applyFont="1" applyFill="1" applyBorder="1"/>
    <xf numFmtId="169" fontId="24" fillId="11" borderId="4" xfId="12" applyNumberFormat="1" applyFont="1" applyFill="1" applyBorder="1" applyAlignment="1">
      <alignment horizontal="right"/>
    </xf>
    <xf numFmtId="0" fontId="25" fillId="11" borderId="0" xfId="12" applyFont="1" applyFill="1" applyBorder="1"/>
    <xf numFmtId="169" fontId="25" fillId="11" borderId="8" xfId="12" applyNumberFormat="1" applyFont="1" applyFill="1" applyBorder="1"/>
    <xf numFmtId="169" fontId="25" fillId="11" borderId="4" xfId="12" applyNumberFormat="1" applyFont="1" applyFill="1" applyBorder="1"/>
    <xf numFmtId="169" fontId="24" fillId="11" borderId="8" xfId="12" applyNumberFormat="1" applyFont="1" applyFill="1" applyBorder="1"/>
    <xf numFmtId="169" fontId="24" fillId="11" borderId="4" xfId="12" applyNumberFormat="1" applyFont="1" applyFill="1" applyBorder="1"/>
    <xf numFmtId="0" fontId="25" fillId="0" borderId="74" xfId="12" applyFont="1" applyFill="1" applyBorder="1"/>
    <xf numFmtId="0" fontId="24" fillId="0" borderId="74" xfId="12" applyFont="1" applyFill="1" applyBorder="1"/>
    <xf numFmtId="0" fontId="24" fillId="0" borderId="93" xfId="12" applyFont="1" applyFill="1" applyBorder="1"/>
    <xf numFmtId="167" fontId="25" fillId="11" borderId="74" xfId="9" applyNumberFormat="1" applyFont="1" applyFill="1" applyBorder="1"/>
    <xf numFmtId="167" fontId="25" fillId="0" borderId="74" xfId="9" applyNumberFormat="1" applyFont="1" applyFill="1" applyBorder="1"/>
    <xf numFmtId="167" fontId="25" fillId="0" borderId="95" xfId="9" applyNumberFormat="1" applyFont="1" applyFill="1" applyBorder="1"/>
    <xf numFmtId="0" fontId="24" fillId="4" borderId="74" xfId="12" applyFont="1" applyFill="1" applyBorder="1"/>
    <xf numFmtId="0" fontId="25" fillId="0" borderId="83" xfId="12" applyFont="1" applyFill="1" applyBorder="1"/>
    <xf numFmtId="167" fontId="15" fillId="11" borderId="29" xfId="17" applyNumberFormat="1" applyFont="1" applyFill="1" applyBorder="1"/>
    <xf numFmtId="167" fontId="15" fillId="11" borderId="31" xfId="17" applyNumberFormat="1" applyFont="1" applyFill="1" applyBorder="1"/>
    <xf numFmtId="169" fontId="15" fillId="11" borderId="32" xfId="12" applyNumberFormat="1" applyFont="1" applyFill="1" applyBorder="1"/>
    <xf numFmtId="169" fontId="15" fillId="11" borderId="31" xfId="12" applyNumberFormat="1" applyFont="1" applyFill="1" applyBorder="1"/>
    <xf numFmtId="174" fontId="26" fillId="11" borderId="32" xfId="20" applyNumberFormat="1" applyFont="1" applyFill="1" applyBorder="1"/>
    <xf numFmtId="174" fontId="26" fillId="11" borderId="29" xfId="20" applyNumberFormat="1" applyFont="1" applyFill="1" applyBorder="1"/>
    <xf numFmtId="174" fontId="26" fillId="11" borderId="31" xfId="20" applyNumberFormat="1" applyFont="1" applyFill="1" applyBorder="1"/>
    <xf numFmtId="174" fontId="15" fillId="11" borderId="32" xfId="20" applyNumberFormat="1" applyFont="1" applyFill="1" applyBorder="1"/>
    <xf numFmtId="174" fontId="15" fillId="11" borderId="29" xfId="20" applyNumberFormat="1" applyFont="1" applyFill="1" applyBorder="1"/>
    <xf numFmtId="174" fontId="15" fillId="11" borderId="31" xfId="20" applyNumberFormat="1" applyFont="1" applyFill="1" applyBorder="1"/>
    <xf numFmtId="3" fontId="15" fillId="11" borderId="29" xfId="17" applyNumberFormat="1" applyFont="1" applyFill="1" applyBorder="1"/>
    <xf numFmtId="167" fontId="15" fillId="0" borderId="29" xfId="17" applyNumberFormat="1" applyFont="1" applyBorder="1"/>
    <xf numFmtId="167" fontId="15" fillId="15" borderId="86" xfId="17" applyNumberFormat="1" applyFont="1" applyFill="1" applyBorder="1"/>
    <xf numFmtId="167" fontId="14" fillId="15" borderId="86" xfId="17" applyNumberFormat="1" applyFont="1" applyFill="1" applyBorder="1"/>
    <xf numFmtId="167" fontId="14" fillId="15" borderId="87" xfId="17" applyNumberFormat="1" applyFont="1" applyFill="1" applyBorder="1"/>
    <xf numFmtId="169" fontId="14" fillId="15" borderId="84" xfId="12" applyNumberFormat="1" applyFont="1" applyFill="1" applyBorder="1"/>
    <xf numFmtId="169" fontId="28" fillId="15" borderId="89" xfId="15" applyNumberFormat="1" applyFont="1" applyFill="1" applyBorder="1"/>
    <xf numFmtId="169" fontId="28" fillId="15" borderId="86" xfId="15" applyNumberFormat="1" applyFont="1" applyFill="1" applyBorder="1"/>
    <xf numFmtId="169" fontId="28" fillId="15" borderId="87" xfId="15" applyNumberFormat="1" applyFont="1" applyFill="1" applyBorder="1"/>
    <xf numFmtId="169" fontId="14" fillId="15" borderId="84" xfId="15" applyNumberFormat="1" applyFont="1" applyFill="1" applyBorder="1"/>
    <xf numFmtId="169" fontId="14" fillId="15" borderId="85" xfId="15" applyNumberFormat="1" applyFont="1" applyFill="1" applyBorder="1"/>
    <xf numFmtId="169" fontId="14" fillId="15" borderId="90" xfId="15" applyNumberFormat="1" applyFont="1" applyFill="1" applyBorder="1"/>
    <xf numFmtId="169" fontId="14" fillId="15" borderId="87" xfId="15" applyNumberFormat="1" applyFont="1" applyFill="1" applyBorder="1"/>
    <xf numFmtId="169" fontId="15" fillId="15" borderId="70" xfId="15" applyNumberFormat="1" applyFont="1" applyFill="1" applyBorder="1"/>
    <xf numFmtId="3" fontId="14" fillId="15" borderId="86" xfId="17" applyNumberFormat="1" applyFont="1" applyFill="1" applyBorder="1"/>
    <xf numFmtId="167" fontId="15" fillId="15" borderId="29" xfId="17" applyNumberFormat="1" applyFont="1" applyFill="1" applyBorder="1"/>
    <xf numFmtId="167" fontId="14" fillId="15" borderId="29" xfId="17" applyNumberFormat="1" applyFont="1" applyFill="1" applyBorder="1"/>
    <xf numFmtId="167" fontId="14" fillId="15" borderId="31" xfId="17" applyNumberFormat="1" applyFont="1" applyFill="1" applyBorder="1"/>
    <xf numFmtId="169" fontId="14" fillId="15" borderId="59" xfId="12" applyNumberFormat="1" applyFont="1" applyFill="1" applyBorder="1"/>
    <xf numFmtId="169" fontId="28" fillId="15" borderId="32" xfId="15" applyNumberFormat="1" applyFont="1" applyFill="1" applyBorder="1"/>
    <xf numFmtId="169" fontId="28" fillId="15" borderId="29" xfId="15" applyNumberFormat="1" applyFont="1" applyFill="1" applyBorder="1"/>
    <xf numFmtId="169" fontId="28" fillId="15" borderId="31" xfId="15" applyNumberFormat="1" applyFont="1" applyFill="1" applyBorder="1"/>
    <xf numFmtId="169" fontId="14" fillId="15" borderId="59" xfId="15" applyNumberFormat="1" applyFont="1" applyFill="1" applyBorder="1"/>
    <xf numFmtId="169" fontId="14" fillId="15" borderId="54" xfId="15" applyNumberFormat="1" applyFont="1" applyFill="1" applyBorder="1"/>
    <xf numFmtId="169" fontId="14" fillId="15" borderId="68" xfId="15" applyNumberFormat="1" applyFont="1" applyFill="1" applyBorder="1"/>
    <xf numFmtId="169" fontId="14" fillId="15" borderId="31" xfId="15" applyNumberFormat="1" applyFont="1" applyFill="1" applyBorder="1"/>
    <xf numFmtId="169" fontId="15" fillId="15" borderId="69" xfId="15" applyNumberFormat="1" applyFont="1" applyFill="1" applyBorder="1"/>
    <xf numFmtId="3" fontId="14" fillId="15" borderId="29" xfId="17" applyNumberFormat="1" applyFont="1" applyFill="1" applyBorder="1"/>
    <xf numFmtId="169" fontId="14" fillId="16" borderId="88" xfId="12" applyNumberFormat="1" applyFont="1" applyFill="1" applyBorder="1"/>
    <xf numFmtId="169" fontId="15" fillId="17" borderId="76" xfId="12" applyNumberFormat="1" applyFont="1" applyFill="1" applyBorder="1"/>
    <xf numFmtId="169" fontId="14" fillId="16" borderId="76" xfId="12" applyNumberFormat="1" applyFont="1" applyFill="1" applyBorder="1"/>
    <xf numFmtId="164" fontId="14" fillId="0" borderId="33" xfId="15" applyFont="1" applyBorder="1"/>
    <xf numFmtId="169" fontId="28" fillId="0" borderId="4" xfId="15" applyNumberFormat="1" applyFont="1" applyFill="1" applyBorder="1"/>
    <xf numFmtId="167" fontId="30" fillId="0" borderId="66" xfId="17" applyNumberFormat="1" applyFont="1" applyBorder="1"/>
    <xf numFmtId="164" fontId="24" fillId="14" borderId="3" xfId="12" applyNumberFormat="1" applyFont="1" applyFill="1" applyBorder="1"/>
    <xf numFmtId="0" fontId="24" fillId="14" borderId="3" xfId="12" applyFont="1" applyFill="1" applyBorder="1"/>
    <xf numFmtId="3" fontId="15" fillId="10" borderId="0" xfId="17" applyNumberFormat="1" applyFont="1" applyFill="1" applyBorder="1"/>
    <xf numFmtId="0" fontId="25" fillId="0" borderId="0" xfId="12" applyFont="1"/>
    <xf numFmtId="166" fontId="25" fillId="0" borderId="0" xfId="12" applyNumberFormat="1" applyFont="1"/>
    <xf numFmtId="0" fontId="24" fillId="11" borderId="0" xfId="12" applyFont="1" applyFill="1"/>
    <xf numFmtId="168" fontId="25" fillId="11" borderId="0" xfId="12" applyNumberFormat="1" applyFont="1" applyFill="1"/>
    <xf numFmtId="0" fontId="25" fillId="11" borderId="0" xfId="12" applyFont="1" applyFill="1"/>
    <xf numFmtId="0" fontId="24" fillId="18" borderId="0" xfId="12" applyFont="1" applyFill="1"/>
    <xf numFmtId="168" fontId="25" fillId="18" borderId="0" xfId="12" applyNumberFormat="1" applyFont="1" applyFill="1"/>
    <xf numFmtId="0" fontId="25" fillId="18" borderId="0" xfId="12" applyFont="1" applyFill="1"/>
    <xf numFmtId="0" fontId="24" fillId="19" borderId="3" xfId="12" applyFont="1" applyFill="1" applyBorder="1"/>
    <xf numFmtId="166" fontId="24" fillId="19" borderId="3" xfId="12" applyNumberFormat="1" applyFont="1" applyFill="1" applyBorder="1"/>
    <xf numFmtId="0" fontId="24" fillId="6" borderId="0" xfId="12" applyFont="1" applyFill="1"/>
    <xf numFmtId="0" fontId="24" fillId="6" borderId="0" xfId="14" applyNumberFormat="1" applyFont="1" applyFill="1"/>
    <xf numFmtId="0" fontId="25" fillId="6" borderId="0" xfId="12" applyFont="1" applyFill="1"/>
    <xf numFmtId="3" fontId="15" fillId="13" borderId="49" xfId="17" applyNumberFormat="1" applyFont="1" applyFill="1" applyBorder="1"/>
    <xf numFmtId="3" fontId="15" fillId="10" borderId="4" xfId="17" applyNumberFormat="1" applyFont="1" applyFill="1" applyBorder="1"/>
    <xf numFmtId="3" fontId="15" fillId="10" borderId="74" xfId="17" applyNumberFormat="1" applyFont="1" applyFill="1" applyBorder="1"/>
    <xf numFmtId="171" fontId="15" fillId="10" borderId="4" xfId="17" applyNumberFormat="1" applyFont="1" applyFill="1" applyBorder="1"/>
    <xf numFmtId="3" fontId="29" fillId="12" borderId="4" xfId="17" applyNumberFormat="1" applyFont="1" applyFill="1" applyBorder="1"/>
    <xf numFmtId="3" fontId="29" fillId="12" borderId="0" xfId="17" applyNumberFormat="1" applyFont="1" applyFill="1" applyBorder="1"/>
    <xf numFmtId="171" fontId="15" fillId="13" borderId="51" xfId="15" applyNumberFormat="1" applyFont="1" applyFill="1" applyBorder="1" applyAlignment="1">
      <alignment horizontal="center"/>
    </xf>
    <xf numFmtId="169" fontId="24" fillId="2" borderId="1" xfId="12" applyNumberFormat="1" applyFont="1" applyFill="1" applyBorder="1" applyAlignment="1">
      <alignment horizontal="center" wrapText="1"/>
    </xf>
    <xf numFmtId="169" fontId="24" fillId="2" borderId="2" xfId="12" applyNumberFormat="1" applyFont="1" applyFill="1" applyBorder="1" applyAlignment="1">
      <alignment horizontal="center" wrapText="1"/>
    </xf>
    <xf numFmtId="169" fontId="24" fillId="2" borderId="4" xfId="12" applyNumberFormat="1" applyFont="1" applyFill="1" applyBorder="1" applyAlignment="1">
      <alignment horizontal="center" vertical="top" wrapText="1"/>
    </xf>
    <xf numFmtId="169" fontId="24" fillId="2" borderId="0" xfId="12" applyNumberFormat="1" applyFont="1" applyFill="1" applyBorder="1" applyAlignment="1">
      <alignment horizontal="center" vertical="top" wrapText="1"/>
    </xf>
    <xf numFmtId="167" fontId="15" fillId="6" borderId="72" xfId="19" applyNumberFormat="1" applyFont="1" applyFill="1" applyBorder="1" applyAlignment="1"/>
    <xf numFmtId="167" fontId="14" fillId="0" borderId="19" xfId="17" applyNumberFormat="1" applyFont="1" applyBorder="1" applyAlignment="1">
      <alignment wrapText="1"/>
    </xf>
    <xf numFmtId="167" fontId="14" fillId="0" borderId="19" xfId="17" applyNumberFormat="1" applyFont="1" applyBorder="1" applyAlignment="1"/>
  </cellXfs>
  <cellStyles count="34">
    <cellStyle name="Comma" xfId="14" builtinId="3"/>
    <cellStyle name="Currency" xfId="15" builtinId="4"/>
    <cellStyle name="Dezimal 2" xfId="1"/>
    <cellStyle name="Dezimal 2 2" xfId="22"/>
    <cellStyle name="Dezimal 3" xfId="2"/>
    <cellStyle name="Dezimal 3 2" xfId="23"/>
    <cellStyle name="Euro" xfId="3"/>
    <cellStyle name="Euro 2" xfId="24"/>
    <cellStyle name="Hyperlink" xfId="16" builtinId="8"/>
    <cellStyle name="Hyperlink 2" xfId="4"/>
    <cellStyle name="Komma 2" xfId="18"/>
    <cellStyle name="Komma 2 2" xfId="32"/>
    <cellStyle name="Komma 3" xfId="30"/>
    <cellStyle name="Normal" xfId="0" builtinId="0"/>
    <cellStyle name="Percent" xfId="21" builtinId="5"/>
    <cellStyle name="Prozent 2" xfId="5"/>
    <cellStyle name="Prozent 2 2" xfId="25"/>
    <cellStyle name="Prozent 3" xfId="6"/>
    <cellStyle name="Prozent 4" xfId="20"/>
    <cellStyle name="Standard 2" xfId="7"/>
    <cellStyle name="Standard 2 2" xfId="26"/>
    <cellStyle name="Standard 3" xfId="8"/>
    <cellStyle name="Standard 4" xfId="9"/>
    <cellStyle name="Standard 4 2" xfId="17"/>
    <cellStyle name="Standard 5" xfId="10"/>
    <cellStyle name="Standard 5 2" xfId="19"/>
    <cellStyle name="Standard 5 2 2" xfId="33"/>
    <cellStyle name="Standard 5 3" xfId="27"/>
    <cellStyle name="Standard 6" xfId="12"/>
    <cellStyle name="Währung 2" xfId="13"/>
    <cellStyle name="Währung 2 2" xfId="29"/>
    <cellStyle name="Währung 3" xfId="11"/>
    <cellStyle name="Währung 3 2" xfId="28"/>
    <cellStyle name="Währung 4" xfId="31"/>
  </cellStyles>
  <dxfs count="106"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rma/Funatics%20Software/Pr&#228;sentationen/Kalypso2014/Projektkos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liste"/>
      <sheetName val="Projektaufwand"/>
      <sheetName val="Projektkosten"/>
      <sheetName val="Patrizier Online P20 %"/>
      <sheetName val="Patrizier Online P20 €"/>
      <sheetName val="Safari Online P21 %"/>
      <sheetName val="Safari Online P21 €"/>
      <sheetName val="Sexy Vampires P22 %"/>
      <sheetName val="Sexy Vampires P22 €"/>
      <sheetName val="ZanzarahOnline P23 %"/>
      <sheetName val="ZanzarahOnline P23 €"/>
    </sheetNames>
    <sheetDataSet>
      <sheetData sheetId="0">
        <row r="1">
          <cell r="D1">
            <v>0</v>
          </cell>
          <cell r="G1">
            <v>0</v>
          </cell>
        </row>
        <row r="2">
          <cell r="G2">
            <v>0</v>
          </cell>
        </row>
        <row r="3">
          <cell r="G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 t="str">
            <v>Gesamtkosten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7575.3</v>
          </cell>
        </row>
        <row r="21">
          <cell r="G21">
            <v>1660.2125000000001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2981.875</v>
          </cell>
        </row>
        <row r="26">
          <cell r="G26">
            <v>706.01250000000005</v>
          </cell>
        </row>
        <row r="27">
          <cell r="G27">
            <v>0</v>
          </cell>
        </row>
        <row r="28">
          <cell r="G28">
            <v>6128.8249999999998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3031.875</v>
          </cell>
        </row>
        <row r="32">
          <cell r="G32">
            <v>3578.25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7557.88</v>
          </cell>
        </row>
        <row r="44">
          <cell r="G44">
            <v>5756.65</v>
          </cell>
        </row>
        <row r="45">
          <cell r="G45">
            <v>5384.4757500000005</v>
          </cell>
        </row>
        <row r="46">
          <cell r="G46">
            <v>5536.65</v>
          </cell>
        </row>
        <row r="47">
          <cell r="G47">
            <v>4880.6374999999998</v>
          </cell>
        </row>
        <row r="48">
          <cell r="G48">
            <v>0</v>
          </cell>
        </row>
        <row r="49">
          <cell r="G49">
            <v>2146.9499999999998</v>
          </cell>
        </row>
        <row r="50">
          <cell r="G50">
            <v>2981.875</v>
          </cell>
        </row>
        <row r="51">
          <cell r="G51">
            <v>4343.8999999999996</v>
          </cell>
        </row>
        <row r="52">
          <cell r="G52">
            <v>3866.8</v>
          </cell>
        </row>
        <row r="53">
          <cell r="G53">
            <v>0</v>
          </cell>
        </row>
        <row r="54">
          <cell r="G54">
            <v>825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7433.79</v>
          </cell>
        </row>
        <row r="59">
          <cell r="G59">
            <v>3031.875</v>
          </cell>
        </row>
        <row r="60">
          <cell r="G60">
            <v>3270.4250000000002</v>
          </cell>
        </row>
        <row r="61">
          <cell r="G61">
            <v>2435.5</v>
          </cell>
        </row>
        <row r="62">
          <cell r="G62">
            <v>0</v>
          </cell>
        </row>
        <row r="63">
          <cell r="G63">
            <v>3309.5174999999999</v>
          </cell>
        </row>
        <row r="64">
          <cell r="G64">
            <v>0</v>
          </cell>
        </row>
        <row r="65">
          <cell r="G65">
            <v>2644.5350000000003</v>
          </cell>
        </row>
        <row r="66">
          <cell r="G66">
            <v>2146.9499999999998</v>
          </cell>
        </row>
        <row r="67">
          <cell r="G67">
            <v>2146.9499999999998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3151.15</v>
          </cell>
        </row>
        <row r="72">
          <cell r="G72">
            <v>1839.125</v>
          </cell>
        </row>
        <row r="73">
          <cell r="G73">
            <v>604.6</v>
          </cell>
        </row>
        <row r="74">
          <cell r="G74">
            <v>604.6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211.20000000000002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101773.38575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16">
          <cell r="G1016">
            <v>0</v>
          </cell>
        </row>
        <row r="1017">
          <cell r="G1017">
            <v>0</v>
          </cell>
        </row>
        <row r="1018">
          <cell r="G1018">
            <v>0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0</v>
          </cell>
        </row>
        <row r="1040">
          <cell r="G1040">
            <v>0</v>
          </cell>
        </row>
        <row r="1041">
          <cell r="G1041">
            <v>0</v>
          </cell>
        </row>
        <row r="1042">
          <cell r="G1042">
            <v>0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0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0</v>
          </cell>
        </row>
        <row r="1055">
          <cell r="G1055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0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0</v>
          </cell>
        </row>
        <row r="1160">
          <cell r="G1160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0</v>
          </cell>
        </row>
        <row r="1225">
          <cell r="G1225">
            <v>0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G1230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Förderkonzept">
  <a:themeElements>
    <a:clrScheme name="Office">
      <a:dk1>
        <a:sysClr val="windowText" lastClr="56565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16"/>
  <sheetViews>
    <sheetView zoomScale="115" zoomScaleNormal="115" workbookViewId="0">
      <selection activeCell="A7" sqref="A7"/>
    </sheetView>
  </sheetViews>
  <sheetFormatPr defaultColWidth="11.42578125" defaultRowHeight="15.75" outlineLevelRow="2" x14ac:dyDescent="0.25"/>
  <cols>
    <col min="1" max="1" width="38.5703125" style="99" customWidth="1"/>
    <col min="2" max="2" width="16.28515625" style="98" customWidth="1"/>
    <col min="3" max="3" width="16.5703125" style="99" customWidth="1"/>
    <col min="4" max="4" width="20.7109375" style="99" customWidth="1"/>
    <col min="5" max="5" width="11.42578125" style="99"/>
    <col min="6" max="6" width="18.85546875" style="99" customWidth="1"/>
    <col min="7" max="255" width="11.42578125" style="99"/>
    <col min="256" max="256" width="27.7109375" style="99" customWidth="1"/>
    <col min="257" max="258" width="12.85546875" style="99" customWidth="1"/>
    <col min="259" max="259" width="11.42578125" style="99"/>
    <col min="260" max="260" width="17.42578125" style="99" customWidth="1"/>
    <col min="261" max="261" width="11.42578125" style="99"/>
    <col min="262" max="262" width="18.85546875" style="99" customWidth="1"/>
    <col min="263" max="511" width="11.42578125" style="99"/>
    <col min="512" max="512" width="27.7109375" style="99" customWidth="1"/>
    <col min="513" max="514" width="12.85546875" style="99" customWidth="1"/>
    <col min="515" max="515" width="11.42578125" style="99"/>
    <col min="516" max="516" width="17.42578125" style="99" customWidth="1"/>
    <col min="517" max="517" width="11.42578125" style="99"/>
    <col min="518" max="518" width="18.85546875" style="99" customWidth="1"/>
    <col min="519" max="767" width="11.42578125" style="99"/>
    <col min="768" max="768" width="27.7109375" style="99" customWidth="1"/>
    <col min="769" max="770" width="12.85546875" style="99" customWidth="1"/>
    <col min="771" max="771" width="11.42578125" style="99"/>
    <col min="772" max="772" width="17.42578125" style="99" customWidth="1"/>
    <col min="773" max="773" width="11.42578125" style="99"/>
    <col min="774" max="774" width="18.85546875" style="99" customWidth="1"/>
    <col min="775" max="1023" width="11.42578125" style="99"/>
    <col min="1024" max="1024" width="27.7109375" style="99" customWidth="1"/>
    <col min="1025" max="1026" width="12.85546875" style="99" customWidth="1"/>
    <col min="1027" max="1027" width="11.42578125" style="99"/>
    <col min="1028" max="1028" width="17.42578125" style="99" customWidth="1"/>
    <col min="1029" max="1029" width="11.42578125" style="99"/>
    <col min="1030" max="1030" width="18.85546875" style="99" customWidth="1"/>
    <col min="1031" max="1279" width="11.42578125" style="99"/>
    <col min="1280" max="1280" width="27.7109375" style="99" customWidth="1"/>
    <col min="1281" max="1282" width="12.85546875" style="99" customWidth="1"/>
    <col min="1283" max="1283" width="11.42578125" style="99"/>
    <col min="1284" max="1284" width="17.42578125" style="99" customWidth="1"/>
    <col min="1285" max="1285" width="11.42578125" style="99"/>
    <col min="1286" max="1286" width="18.85546875" style="99" customWidth="1"/>
    <col min="1287" max="1535" width="11.42578125" style="99"/>
    <col min="1536" max="1536" width="27.7109375" style="99" customWidth="1"/>
    <col min="1537" max="1538" width="12.85546875" style="99" customWidth="1"/>
    <col min="1539" max="1539" width="11.42578125" style="99"/>
    <col min="1540" max="1540" width="17.42578125" style="99" customWidth="1"/>
    <col min="1541" max="1541" width="11.42578125" style="99"/>
    <col min="1542" max="1542" width="18.85546875" style="99" customWidth="1"/>
    <col min="1543" max="1791" width="11.42578125" style="99"/>
    <col min="1792" max="1792" width="27.7109375" style="99" customWidth="1"/>
    <col min="1793" max="1794" width="12.85546875" style="99" customWidth="1"/>
    <col min="1795" max="1795" width="11.42578125" style="99"/>
    <col min="1796" max="1796" width="17.42578125" style="99" customWidth="1"/>
    <col min="1797" max="1797" width="11.42578125" style="99"/>
    <col min="1798" max="1798" width="18.85546875" style="99" customWidth="1"/>
    <col min="1799" max="2047" width="11.42578125" style="99"/>
    <col min="2048" max="2048" width="27.7109375" style="99" customWidth="1"/>
    <col min="2049" max="2050" width="12.85546875" style="99" customWidth="1"/>
    <col min="2051" max="2051" width="11.42578125" style="99"/>
    <col min="2052" max="2052" width="17.42578125" style="99" customWidth="1"/>
    <col min="2053" max="2053" width="11.42578125" style="99"/>
    <col min="2054" max="2054" width="18.85546875" style="99" customWidth="1"/>
    <col min="2055" max="2303" width="11.42578125" style="99"/>
    <col min="2304" max="2304" width="27.7109375" style="99" customWidth="1"/>
    <col min="2305" max="2306" width="12.85546875" style="99" customWidth="1"/>
    <col min="2307" max="2307" width="11.42578125" style="99"/>
    <col min="2308" max="2308" width="17.42578125" style="99" customWidth="1"/>
    <col min="2309" max="2309" width="11.42578125" style="99"/>
    <col min="2310" max="2310" width="18.85546875" style="99" customWidth="1"/>
    <col min="2311" max="2559" width="11.42578125" style="99"/>
    <col min="2560" max="2560" width="27.7109375" style="99" customWidth="1"/>
    <col min="2561" max="2562" width="12.85546875" style="99" customWidth="1"/>
    <col min="2563" max="2563" width="11.42578125" style="99"/>
    <col min="2564" max="2564" width="17.42578125" style="99" customWidth="1"/>
    <col min="2565" max="2565" width="11.42578125" style="99"/>
    <col min="2566" max="2566" width="18.85546875" style="99" customWidth="1"/>
    <col min="2567" max="2815" width="11.42578125" style="99"/>
    <col min="2816" max="2816" width="27.7109375" style="99" customWidth="1"/>
    <col min="2817" max="2818" width="12.85546875" style="99" customWidth="1"/>
    <col min="2819" max="2819" width="11.42578125" style="99"/>
    <col min="2820" max="2820" width="17.42578125" style="99" customWidth="1"/>
    <col min="2821" max="2821" width="11.42578125" style="99"/>
    <col min="2822" max="2822" width="18.85546875" style="99" customWidth="1"/>
    <col min="2823" max="3071" width="11.42578125" style="99"/>
    <col min="3072" max="3072" width="27.7109375" style="99" customWidth="1"/>
    <col min="3073" max="3074" width="12.85546875" style="99" customWidth="1"/>
    <col min="3075" max="3075" width="11.42578125" style="99"/>
    <col min="3076" max="3076" width="17.42578125" style="99" customWidth="1"/>
    <col min="3077" max="3077" width="11.42578125" style="99"/>
    <col min="3078" max="3078" width="18.85546875" style="99" customWidth="1"/>
    <col min="3079" max="3327" width="11.42578125" style="99"/>
    <col min="3328" max="3328" width="27.7109375" style="99" customWidth="1"/>
    <col min="3329" max="3330" width="12.85546875" style="99" customWidth="1"/>
    <col min="3331" max="3331" width="11.42578125" style="99"/>
    <col min="3332" max="3332" width="17.42578125" style="99" customWidth="1"/>
    <col min="3333" max="3333" width="11.42578125" style="99"/>
    <col min="3334" max="3334" width="18.85546875" style="99" customWidth="1"/>
    <col min="3335" max="3583" width="11.42578125" style="99"/>
    <col min="3584" max="3584" width="27.7109375" style="99" customWidth="1"/>
    <col min="3585" max="3586" width="12.85546875" style="99" customWidth="1"/>
    <col min="3587" max="3587" width="11.42578125" style="99"/>
    <col min="3588" max="3588" width="17.42578125" style="99" customWidth="1"/>
    <col min="3589" max="3589" width="11.42578125" style="99"/>
    <col min="3590" max="3590" width="18.85546875" style="99" customWidth="1"/>
    <col min="3591" max="3839" width="11.42578125" style="99"/>
    <col min="3840" max="3840" width="27.7109375" style="99" customWidth="1"/>
    <col min="3841" max="3842" width="12.85546875" style="99" customWidth="1"/>
    <col min="3843" max="3843" width="11.42578125" style="99"/>
    <col min="3844" max="3844" width="17.42578125" style="99" customWidth="1"/>
    <col min="3845" max="3845" width="11.42578125" style="99"/>
    <col min="3846" max="3846" width="18.85546875" style="99" customWidth="1"/>
    <col min="3847" max="4095" width="11.42578125" style="99"/>
    <col min="4096" max="4096" width="27.7109375" style="99" customWidth="1"/>
    <col min="4097" max="4098" width="12.85546875" style="99" customWidth="1"/>
    <col min="4099" max="4099" width="11.42578125" style="99"/>
    <col min="4100" max="4100" width="17.42578125" style="99" customWidth="1"/>
    <col min="4101" max="4101" width="11.42578125" style="99"/>
    <col min="4102" max="4102" width="18.85546875" style="99" customWidth="1"/>
    <col min="4103" max="4351" width="11.42578125" style="99"/>
    <col min="4352" max="4352" width="27.7109375" style="99" customWidth="1"/>
    <col min="4353" max="4354" width="12.85546875" style="99" customWidth="1"/>
    <col min="4355" max="4355" width="11.42578125" style="99"/>
    <col min="4356" max="4356" width="17.42578125" style="99" customWidth="1"/>
    <col min="4357" max="4357" width="11.42578125" style="99"/>
    <col min="4358" max="4358" width="18.85546875" style="99" customWidth="1"/>
    <col min="4359" max="4607" width="11.42578125" style="99"/>
    <col min="4608" max="4608" width="27.7109375" style="99" customWidth="1"/>
    <col min="4609" max="4610" width="12.85546875" style="99" customWidth="1"/>
    <col min="4611" max="4611" width="11.42578125" style="99"/>
    <col min="4612" max="4612" width="17.42578125" style="99" customWidth="1"/>
    <col min="4613" max="4613" width="11.42578125" style="99"/>
    <col min="4614" max="4614" width="18.85546875" style="99" customWidth="1"/>
    <col min="4615" max="4863" width="11.42578125" style="99"/>
    <col min="4864" max="4864" width="27.7109375" style="99" customWidth="1"/>
    <col min="4865" max="4866" width="12.85546875" style="99" customWidth="1"/>
    <col min="4867" max="4867" width="11.42578125" style="99"/>
    <col min="4868" max="4868" width="17.42578125" style="99" customWidth="1"/>
    <col min="4869" max="4869" width="11.42578125" style="99"/>
    <col min="4870" max="4870" width="18.85546875" style="99" customWidth="1"/>
    <col min="4871" max="5119" width="11.42578125" style="99"/>
    <col min="5120" max="5120" width="27.7109375" style="99" customWidth="1"/>
    <col min="5121" max="5122" width="12.85546875" style="99" customWidth="1"/>
    <col min="5123" max="5123" width="11.42578125" style="99"/>
    <col min="5124" max="5124" width="17.42578125" style="99" customWidth="1"/>
    <col min="5125" max="5125" width="11.42578125" style="99"/>
    <col min="5126" max="5126" width="18.85546875" style="99" customWidth="1"/>
    <col min="5127" max="5375" width="11.42578125" style="99"/>
    <col min="5376" max="5376" width="27.7109375" style="99" customWidth="1"/>
    <col min="5377" max="5378" width="12.85546875" style="99" customWidth="1"/>
    <col min="5379" max="5379" width="11.42578125" style="99"/>
    <col min="5380" max="5380" width="17.42578125" style="99" customWidth="1"/>
    <col min="5381" max="5381" width="11.42578125" style="99"/>
    <col min="5382" max="5382" width="18.85546875" style="99" customWidth="1"/>
    <col min="5383" max="5631" width="11.42578125" style="99"/>
    <col min="5632" max="5632" width="27.7109375" style="99" customWidth="1"/>
    <col min="5633" max="5634" width="12.85546875" style="99" customWidth="1"/>
    <col min="5635" max="5635" width="11.42578125" style="99"/>
    <col min="5636" max="5636" width="17.42578125" style="99" customWidth="1"/>
    <col min="5637" max="5637" width="11.42578125" style="99"/>
    <col min="5638" max="5638" width="18.85546875" style="99" customWidth="1"/>
    <col min="5639" max="5887" width="11.42578125" style="99"/>
    <col min="5888" max="5888" width="27.7109375" style="99" customWidth="1"/>
    <col min="5889" max="5890" width="12.85546875" style="99" customWidth="1"/>
    <col min="5891" max="5891" width="11.42578125" style="99"/>
    <col min="5892" max="5892" width="17.42578125" style="99" customWidth="1"/>
    <col min="5893" max="5893" width="11.42578125" style="99"/>
    <col min="5894" max="5894" width="18.85546875" style="99" customWidth="1"/>
    <col min="5895" max="6143" width="11.42578125" style="99"/>
    <col min="6144" max="6144" width="27.7109375" style="99" customWidth="1"/>
    <col min="6145" max="6146" width="12.85546875" style="99" customWidth="1"/>
    <col min="6147" max="6147" width="11.42578125" style="99"/>
    <col min="6148" max="6148" width="17.42578125" style="99" customWidth="1"/>
    <col min="6149" max="6149" width="11.42578125" style="99"/>
    <col min="6150" max="6150" width="18.85546875" style="99" customWidth="1"/>
    <col min="6151" max="6399" width="11.42578125" style="99"/>
    <col min="6400" max="6400" width="27.7109375" style="99" customWidth="1"/>
    <col min="6401" max="6402" width="12.85546875" style="99" customWidth="1"/>
    <col min="6403" max="6403" width="11.42578125" style="99"/>
    <col min="6404" max="6404" width="17.42578125" style="99" customWidth="1"/>
    <col min="6405" max="6405" width="11.42578125" style="99"/>
    <col min="6406" max="6406" width="18.85546875" style="99" customWidth="1"/>
    <col min="6407" max="6655" width="11.42578125" style="99"/>
    <col min="6656" max="6656" width="27.7109375" style="99" customWidth="1"/>
    <col min="6657" max="6658" width="12.85546875" style="99" customWidth="1"/>
    <col min="6659" max="6659" width="11.42578125" style="99"/>
    <col min="6660" max="6660" width="17.42578125" style="99" customWidth="1"/>
    <col min="6661" max="6661" width="11.42578125" style="99"/>
    <col min="6662" max="6662" width="18.85546875" style="99" customWidth="1"/>
    <col min="6663" max="6911" width="11.42578125" style="99"/>
    <col min="6912" max="6912" width="27.7109375" style="99" customWidth="1"/>
    <col min="6913" max="6914" width="12.85546875" style="99" customWidth="1"/>
    <col min="6915" max="6915" width="11.42578125" style="99"/>
    <col min="6916" max="6916" width="17.42578125" style="99" customWidth="1"/>
    <col min="6917" max="6917" width="11.42578125" style="99"/>
    <col min="6918" max="6918" width="18.85546875" style="99" customWidth="1"/>
    <col min="6919" max="7167" width="11.42578125" style="99"/>
    <col min="7168" max="7168" width="27.7109375" style="99" customWidth="1"/>
    <col min="7169" max="7170" width="12.85546875" style="99" customWidth="1"/>
    <col min="7171" max="7171" width="11.42578125" style="99"/>
    <col min="7172" max="7172" width="17.42578125" style="99" customWidth="1"/>
    <col min="7173" max="7173" width="11.42578125" style="99"/>
    <col min="7174" max="7174" width="18.85546875" style="99" customWidth="1"/>
    <col min="7175" max="7423" width="11.42578125" style="99"/>
    <col min="7424" max="7424" width="27.7109375" style="99" customWidth="1"/>
    <col min="7425" max="7426" width="12.85546875" style="99" customWidth="1"/>
    <col min="7427" max="7427" width="11.42578125" style="99"/>
    <col min="7428" max="7428" width="17.42578125" style="99" customWidth="1"/>
    <col min="7429" max="7429" width="11.42578125" style="99"/>
    <col min="7430" max="7430" width="18.85546875" style="99" customWidth="1"/>
    <col min="7431" max="7679" width="11.42578125" style="99"/>
    <col min="7680" max="7680" width="27.7109375" style="99" customWidth="1"/>
    <col min="7681" max="7682" width="12.85546875" style="99" customWidth="1"/>
    <col min="7683" max="7683" width="11.42578125" style="99"/>
    <col min="7684" max="7684" width="17.42578125" style="99" customWidth="1"/>
    <col min="7685" max="7685" width="11.42578125" style="99"/>
    <col min="7686" max="7686" width="18.85546875" style="99" customWidth="1"/>
    <col min="7687" max="7935" width="11.42578125" style="99"/>
    <col min="7936" max="7936" width="27.7109375" style="99" customWidth="1"/>
    <col min="7937" max="7938" width="12.85546875" style="99" customWidth="1"/>
    <col min="7939" max="7939" width="11.42578125" style="99"/>
    <col min="7940" max="7940" width="17.42578125" style="99" customWidth="1"/>
    <col min="7941" max="7941" width="11.42578125" style="99"/>
    <col min="7942" max="7942" width="18.85546875" style="99" customWidth="1"/>
    <col min="7943" max="8191" width="11.42578125" style="99"/>
    <col min="8192" max="8192" width="27.7109375" style="99" customWidth="1"/>
    <col min="8193" max="8194" width="12.85546875" style="99" customWidth="1"/>
    <col min="8195" max="8195" width="11.42578125" style="99"/>
    <col min="8196" max="8196" width="17.42578125" style="99" customWidth="1"/>
    <col min="8197" max="8197" width="11.42578125" style="99"/>
    <col min="8198" max="8198" width="18.85546875" style="99" customWidth="1"/>
    <col min="8199" max="8447" width="11.42578125" style="99"/>
    <col min="8448" max="8448" width="27.7109375" style="99" customWidth="1"/>
    <col min="8449" max="8450" width="12.85546875" style="99" customWidth="1"/>
    <col min="8451" max="8451" width="11.42578125" style="99"/>
    <col min="8452" max="8452" width="17.42578125" style="99" customWidth="1"/>
    <col min="8453" max="8453" width="11.42578125" style="99"/>
    <col min="8454" max="8454" width="18.85546875" style="99" customWidth="1"/>
    <col min="8455" max="8703" width="11.42578125" style="99"/>
    <col min="8704" max="8704" width="27.7109375" style="99" customWidth="1"/>
    <col min="8705" max="8706" width="12.85546875" style="99" customWidth="1"/>
    <col min="8707" max="8707" width="11.42578125" style="99"/>
    <col min="8708" max="8708" width="17.42578125" style="99" customWidth="1"/>
    <col min="8709" max="8709" width="11.42578125" style="99"/>
    <col min="8710" max="8710" width="18.85546875" style="99" customWidth="1"/>
    <col min="8711" max="8959" width="11.42578125" style="99"/>
    <col min="8960" max="8960" width="27.7109375" style="99" customWidth="1"/>
    <col min="8961" max="8962" width="12.85546875" style="99" customWidth="1"/>
    <col min="8963" max="8963" width="11.42578125" style="99"/>
    <col min="8964" max="8964" width="17.42578125" style="99" customWidth="1"/>
    <col min="8965" max="8965" width="11.42578125" style="99"/>
    <col min="8966" max="8966" width="18.85546875" style="99" customWidth="1"/>
    <col min="8967" max="9215" width="11.42578125" style="99"/>
    <col min="9216" max="9216" width="27.7109375" style="99" customWidth="1"/>
    <col min="9217" max="9218" width="12.85546875" style="99" customWidth="1"/>
    <col min="9219" max="9219" width="11.42578125" style="99"/>
    <col min="9220" max="9220" width="17.42578125" style="99" customWidth="1"/>
    <col min="9221" max="9221" width="11.42578125" style="99"/>
    <col min="9222" max="9222" width="18.85546875" style="99" customWidth="1"/>
    <col min="9223" max="9471" width="11.42578125" style="99"/>
    <col min="9472" max="9472" width="27.7109375" style="99" customWidth="1"/>
    <col min="9473" max="9474" width="12.85546875" style="99" customWidth="1"/>
    <col min="9475" max="9475" width="11.42578125" style="99"/>
    <col min="9476" max="9476" width="17.42578125" style="99" customWidth="1"/>
    <col min="9477" max="9477" width="11.42578125" style="99"/>
    <col min="9478" max="9478" width="18.85546875" style="99" customWidth="1"/>
    <col min="9479" max="9727" width="11.42578125" style="99"/>
    <col min="9728" max="9728" width="27.7109375" style="99" customWidth="1"/>
    <col min="9729" max="9730" width="12.85546875" style="99" customWidth="1"/>
    <col min="9731" max="9731" width="11.42578125" style="99"/>
    <col min="9732" max="9732" width="17.42578125" style="99" customWidth="1"/>
    <col min="9733" max="9733" width="11.42578125" style="99"/>
    <col min="9734" max="9734" width="18.85546875" style="99" customWidth="1"/>
    <col min="9735" max="9983" width="11.42578125" style="99"/>
    <col min="9984" max="9984" width="27.7109375" style="99" customWidth="1"/>
    <col min="9985" max="9986" width="12.85546875" style="99" customWidth="1"/>
    <col min="9987" max="9987" width="11.42578125" style="99"/>
    <col min="9988" max="9988" width="17.42578125" style="99" customWidth="1"/>
    <col min="9989" max="9989" width="11.42578125" style="99"/>
    <col min="9990" max="9990" width="18.85546875" style="99" customWidth="1"/>
    <col min="9991" max="10239" width="11.42578125" style="99"/>
    <col min="10240" max="10240" width="27.7109375" style="99" customWidth="1"/>
    <col min="10241" max="10242" width="12.85546875" style="99" customWidth="1"/>
    <col min="10243" max="10243" width="11.42578125" style="99"/>
    <col min="10244" max="10244" width="17.42578125" style="99" customWidth="1"/>
    <col min="10245" max="10245" width="11.42578125" style="99"/>
    <col min="10246" max="10246" width="18.85546875" style="99" customWidth="1"/>
    <col min="10247" max="10495" width="11.42578125" style="99"/>
    <col min="10496" max="10496" width="27.7109375" style="99" customWidth="1"/>
    <col min="10497" max="10498" width="12.85546875" style="99" customWidth="1"/>
    <col min="10499" max="10499" width="11.42578125" style="99"/>
    <col min="10500" max="10500" width="17.42578125" style="99" customWidth="1"/>
    <col min="10501" max="10501" width="11.42578125" style="99"/>
    <col min="10502" max="10502" width="18.85546875" style="99" customWidth="1"/>
    <col min="10503" max="10751" width="11.42578125" style="99"/>
    <col min="10752" max="10752" width="27.7109375" style="99" customWidth="1"/>
    <col min="10753" max="10754" width="12.85546875" style="99" customWidth="1"/>
    <col min="10755" max="10755" width="11.42578125" style="99"/>
    <col min="10756" max="10756" width="17.42578125" style="99" customWidth="1"/>
    <col min="10757" max="10757" width="11.42578125" style="99"/>
    <col min="10758" max="10758" width="18.85546875" style="99" customWidth="1"/>
    <col min="10759" max="11007" width="11.42578125" style="99"/>
    <col min="11008" max="11008" width="27.7109375" style="99" customWidth="1"/>
    <col min="11009" max="11010" width="12.85546875" style="99" customWidth="1"/>
    <col min="11011" max="11011" width="11.42578125" style="99"/>
    <col min="11012" max="11012" width="17.42578125" style="99" customWidth="1"/>
    <col min="11013" max="11013" width="11.42578125" style="99"/>
    <col min="11014" max="11014" width="18.85546875" style="99" customWidth="1"/>
    <col min="11015" max="11263" width="11.42578125" style="99"/>
    <col min="11264" max="11264" width="27.7109375" style="99" customWidth="1"/>
    <col min="11265" max="11266" width="12.85546875" style="99" customWidth="1"/>
    <col min="11267" max="11267" width="11.42578125" style="99"/>
    <col min="11268" max="11268" width="17.42578125" style="99" customWidth="1"/>
    <col min="11269" max="11269" width="11.42578125" style="99"/>
    <col min="11270" max="11270" width="18.85546875" style="99" customWidth="1"/>
    <col min="11271" max="11519" width="11.42578125" style="99"/>
    <col min="11520" max="11520" width="27.7109375" style="99" customWidth="1"/>
    <col min="11521" max="11522" width="12.85546875" style="99" customWidth="1"/>
    <col min="11523" max="11523" width="11.42578125" style="99"/>
    <col min="11524" max="11524" width="17.42578125" style="99" customWidth="1"/>
    <col min="11525" max="11525" width="11.42578125" style="99"/>
    <col min="11526" max="11526" width="18.85546875" style="99" customWidth="1"/>
    <col min="11527" max="11775" width="11.42578125" style="99"/>
    <col min="11776" max="11776" width="27.7109375" style="99" customWidth="1"/>
    <col min="11777" max="11778" width="12.85546875" style="99" customWidth="1"/>
    <col min="11779" max="11779" width="11.42578125" style="99"/>
    <col min="11780" max="11780" width="17.42578125" style="99" customWidth="1"/>
    <col min="11781" max="11781" width="11.42578125" style="99"/>
    <col min="11782" max="11782" width="18.85546875" style="99" customWidth="1"/>
    <col min="11783" max="12031" width="11.42578125" style="99"/>
    <col min="12032" max="12032" width="27.7109375" style="99" customWidth="1"/>
    <col min="12033" max="12034" width="12.85546875" style="99" customWidth="1"/>
    <col min="12035" max="12035" width="11.42578125" style="99"/>
    <col min="12036" max="12036" width="17.42578125" style="99" customWidth="1"/>
    <col min="12037" max="12037" width="11.42578125" style="99"/>
    <col min="12038" max="12038" width="18.85546875" style="99" customWidth="1"/>
    <col min="12039" max="12287" width="11.42578125" style="99"/>
    <col min="12288" max="12288" width="27.7109375" style="99" customWidth="1"/>
    <col min="12289" max="12290" width="12.85546875" style="99" customWidth="1"/>
    <col min="12291" max="12291" width="11.42578125" style="99"/>
    <col min="12292" max="12292" width="17.42578125" style="99" customWidth="1"/>
    <col min="12293" max="12293" width="11.42578125" style="99"/>
    <col min="12294" max="12294" width="18.85546875" style="99" customWidth="1"/>
    <col min="12295" max="12543" width="11.42578125" style="99"/>
    <col min="12544" max="12544" width="27.7109375" style="99" customWidth="1"/>
    <col min="12545" max="12546" width="12.85546875" style="99" customWidth="1"/>
    <col min="12547" max="12547" width="11.42578125" style="99"/>
    <col min="12548" max="12548" width="17.42578125" style="99" customWidth="1"/>
    <col min="12549" max="12549" width="11.42578125" style="99"/>
    <col min="12550" max="12550" width="18.85546875" style="99" customWidth="1"/>
    <col min="12551" max="12799" width="11.42578125" style="99"/>
    <col min="12800" max="12800" width="27.7109375" style="99" customWidth="1"/>
    <col min="12801" max="12802" width="12.85546875" style="99" customWidth="1"/>
    <col min="12803" max="12803" width="11.42578125" style="99"/>
    <col min="12804" max="12804" width="17.42578125" style="99" customWidth="1"/>
    <col min="12805" max="12805" width="11.42578125" style="99"/>
    <col min="12806" max="12806" width="18.85546875" style="99" customWidth="1"/>
    <col min="12807" max="13055" width="11.42578125" style="99"/>
    <col min="13056" max="13056" width="27.7109375" style="99" customWidth="1"/>
    <col min="13057" max="13058" width="12.85546875" style="99" customWidth="1"/>
    <col min="13059" max="13059" width="11.42578125" style="99"/>
    <col min="13060" max="13060" width="17.42578125" style="99" customWidth="1"/>
    <col min="13061" max="13061" width="11.42578125" style="99"/>
    <col min="13062" max="13062" width="18.85546875" style="99" customWidth="1"/>
    <col min="13063" max="13311" width="11.42578125" style="99"/>
    <col min="13312" max="13312" width="27.7109375" style="99" customWidth="1"/>
    <col min="13313" max="13314" width="12.85546875" style="99" customWidth="1"/>
    <col min="13315" max="13315" width="11.42578125" style="99"/>
    <col min="13316" max="13316" width="17.42578125" style="99" customWidth="1"/>
    <col min="13317" max="13317" width="11.42578125" style="99"/>
    <col min="13318" max="13318" width="18.85546875" style="99" customWidth="1"/>
    <col min="13319" max="13567" width="11.42578125" style="99"/>
    <col min="13568" max="13568" width="27.7109375" style="99" customWidth="1"/>
    <col min="13569" max="13570" width="12.85546875" style="99" customWidth="1"/>
    <col min="13571" max="13571" width="11.42578125" style="99"/>
    <col min="13572" max="13572" width="17.42578125" style="99" customWidth="1"/>
    <col min="13573" max="13573" width="11.42578125" style="99"/>
    <col min="13574" max="13574" width="18.85546875" style="99" customWidth="1"/>
    <col min="13575" max="13823" width="11.42578125" style="99"/>
    <col min="13824" max="13824" width="27.7109375" style="99" customWidth="1"/>
    <col min="13825" max="13826" width="12.85546875" style="99" customWidth="1"/>
    <col min="13827" max="13827" width="11.42578125" style="99"/>
    <col min="13828" max="13828" width="17.42578125" style="99" customWidth="1"/>
    <col min="13829" max="13829" width="11.42578125" style="99"/>
    <col min="13830" max="13830" width="18.85546875" style="99" customWidth="1"/>
    <col min="13831" max="14079" width="11.42578125" style="99"/>
    <col min="14080" max="14080" width="27.7109375" style="99" customWidth="1"/>
    <col min="14081" max="14082" width="12.85546875" style="99" customWidth="1"/>
    <col min="14083" max="14083" width="11.42578125" style="99"/>
    <col min="14084" max="14084" width="17.42578125" style="99" customWidth="1"/>
    <col min="14085" max="14085" width="11.42578125" style="99"/>
    <col min="14086" max="14086" width="18.85546875" style="99" customWidth="1"/>
    <col min="14087" max="14335" width="11.42578125" style="99"/>
    <col min="14336" max="14336" width="27.7109375" style="99" customWidth="1"/>
    <col min="14337" max="14338" width="12.85546875" style="99" customWidth="1"/>
    <col min="14339" max="14339" width="11.42578125" style="99"/>
    <col min="14340" max="14340" width="17.42578125" style="99" customWidth="1"/>
    <col min="14341" max="14341" width="11.42578125" style="99"/>
    <col min="14342" max="14342" width="18.85546875" style="99" customWidth="1"/>
    <col min="14343" max="14591" width="11.42578125" style="99"/>
    <col min="14592" max="14592" width="27.7109375" style="99" customWidth="1"/>
    <col min="14593" max="14594" width="12.85546875" style="99" customWidth="1"/>
    <col min="14595" max="14595" width="11.42578125" style="99"/>
    <col min="14596" max="14596" width="17.42578125" style="99" customWidth="1"/>
    <col min="14597" max="14597" width="11.42578125" style="99"/>
    <col min="14598" max="14598" width="18.85546875" style="99" customWidth="1"/>
    <col min="14599" max="14847" width="11.42578125" style="99"/>
    <col min="14848" max="14848" width="27.7109375" style="99" customWidth="1"/>
    <col min="14849" max="14850" width="12.85546875" style="99" customWidth="1"/>
    <col min="14851" max="14851" width="11.42578125" style="99"/>
    <col min="14852" max="14852" width="17.42578125" style="99" customWidth="1"/>
    <col min="14853" max="14853" width="11.42578125" style="99"/>
    <col min="14854" max="14854" width="18.85546875" style="99" customWidth="1"/>
    <col min="14855" max="15103" width="11.42578125" style="99"/>
    <col min="15104" max="15104" width="27.7109375" style="99" customWidth="1"/>
    <col min="15105" max="15106" width="12.85546875" style="99" customWidth="1"/>
    <col min="15107" max="15107" width="11.42578125" style="99"/>
    <col min="15108" max="15108" width="17.42578125" style="99" customWidth="1"/>
    <col min="15109" max="15109" width="11.42578125" style="99"/>
    <col min="15110" max="15110" width="18.85546875" style="99" customWidth="1"/>
    <col min="15111" max="15359" width="11.42578125" style="99"/>
    <col min="15360" max="15360" width="27.7109375" style="99" customWidth="1"/>
    <col min="15361" max="15362" width="12.85546875" style="99" customWidth="1"/>
    <col min="15363" max="15363" width="11.42578125" style="99"/>
    <col min="15364" max="15364" width="17.42578125" style="99" customWidth="1"/>
    <col min="15365" max="15365" width="11.42578125" style="99"/>
    <col min="15366" max="15366" width="18.85546875" style="99" customWidth="1"/>
    <col min="15367" max="15615" width="11.42578125" style="99"/>
    <col min="15616" max="15616" width="27.7109375" style="99" customWidth="1"/>
    <col min="15617" max="15618" width="12.85546875" style="99" customWidth="1"/>
    <col min="15619" max="15619" width="11.42578125" style="99"/>
    <col min="15620" max="15620" width="17.42578125" style="99" customWidth="1"/>
    <col min="15621" max="15621" width="11.42578125" style="99"/>
    <col min="15622" max="15622" width="18.85546875" style="99" customWidth="1"/>
    <col min="15623" max="15871" width="11.42578125" style="99"/>
    <col min="15872" max="15872" width="27.7109375" style="99" customWidth="1"/>
    <col min="15873" max="15874" width="12.85546875" style="99" customWidth="1"/>
    <col min="15875" max="15875" width="11.42578125" style="99"/>
    <col min="15876" max="15876" width="17.42578125" style="99" customWidth="1"/>
    <col min="15877" max="15877" width="11.42578125" style="99"/>
    <col min="15878" max="15878" width="18.85546875" style="99" customWidth="1"/>
    <col min="15879" max="16127" width="11.42578125" style="99"/>
    <col min="16128" max="16128" width="27.7109375" style="99" customWidth="1"/>
    <col min="16129" max="16130" width="12.85546875" style="99" customWidth="1"/>
    <col min="16131" max="16131" width="11.42578125" style="99"/>
    <col min="16132" max="16132" width="17.42578125" style="99" customWidth="1"/>
    <col min="16133" max="16133" width="11.42578125" style="99"/>
    <col min="16134" max="16134" width="18.85546875" style="99" customWidth="1"/>
    <col min="16135" max="16384" width="11.42578125" style="99"/>
  </cols>
  <sheetData>
    <row r="1" spans="1:4" x14ac:dyDescent="0.25">
      <c r="A1" s="97">
        <v>2014</v>
      </c>
    </row>
    <row r="2" spans="1:4" ht="42.75" customHeight="1" x14ac:dyDescent="0.25">
      <c r="A2" s="428" t="s">
        <v>124</v>
      </c>
      <c r="B2" s="429"/>
      <c r="C2" s="430"/>
      <c r="D2" s="430"/>
    </row>
    <row r="3" spans="1:4" outlineLevel="1" x14ac:dyDescent="0.25"/>
    <row r="4" spans="1:4" outlineLevel="1" x14ac:dyDescent="0.25">
      <c r="A4" s="420" t="str">
        <f>"contribution rates "&amp;$A$1&amp;":"</f>
        <v>contribution rates 2014:</v>
      </c>
      <c r="B4" s="421"/>
      <c r="C4" s="422"/>
      <c r="D4" s="422"/>
    </row>
    <row r="5" spans="1:4" outlineLevel="1" x14ac:dyDescent="0.25">
      <c r="A5" s="100"/>
      <c r="B5" s="101" t="s">
        <v>58</v>
      </c>
      <c r="C5" s="102" t="s">
        <v>57</v>
      </c>
    </row>
    <row r="6" spans="1:4" outlineLevel="1" x14ac:dyDescent="0.25">
      <c r="A6" s="99" t="s">
        <v>120</v>
      </c>
      <c r="B6" s="98">
        <v>0.155</v>
      </c>
      <c r="C6" s="103">
        <v>7.2999999999999995E-2</v>
      </c>
    </row>
    <row r="7" spans="1:4" outlineLevel="1" x14ac:dyDescent="0.25">
      <c r="A7" s="99" t="s">
        <v>123</v>
      </c>
      <c r="B7" s="104">
        <v>2.0500000000000001E-2</v>
      </c>
      <c r="C7" s="103">
        <v>1.025E-2</v>
      </c>
    </row>
    <row r="8" spans="1:4" outlineLevel="1" x14ac:dyDescent="0.25">
      <c r="A8" s="99" t="s">
        <v>122</v>
      </c>
      <c r="B8" s="104">
        <v>0.03</v>
      </c>
      <c r="C8" s="104">
        <v>1.4999999999999999E-2</v>
      </c>
    </row>
    <row r="9" spans="1:4" outlineLevel="1" x14ac:dyDescent="0.25">
      <c r="A9" s="99" t="s">
        <v>121</v>
      </c>
      <c r="B9" s="98">
        <v>0.189</v>
      </c>
      <c r="C9" s="104">
        <f>B9/2</f>
        <v>9.4500000000000001E-2</v>
      </c>
    </row>
    <row r="10" spans="1:4" outlineLevel="1" x14ac:dyDescent="0.25">
      <c r="A10" s="99" t="s">
        <v>118</v>
      </c>
      <c r="C10" s="104">
        <v>1.5E-3</v>
      </c>
    </row>
    <row r="11" spans="1:4" outlineLevel="1" x14ac:dyDescent="0.25">
      <c r="A11" s="106" t="s">
        <v>119</v>
      </c>
      <c r="B11" s="107">
        <v>0.01</v>
      </c>
      <c r="C11" s="108">
        <f>B11</f>
        <v>0.01</v>
      </c>
    </row>
    <row r="12" spans="1:4" outlineLevel="1" x14ac:dyDescent="0.25">
      <c r="A12" s="100" t="s">
        <v>20</v>
      </c>
      <c r="B12" s="109">
        <f>SUM(B6:B11)</f>
        <v>0.40449999999999997</v>
      </c>
      <c r="C12" s="109">
        <f>SUM(C6:C11)</f>
        <v>0.20424999999999999</v>
      </c>
    </row>
    <row r="13" spans="1:4" outlineLevel="1" x14ac:dyDescent="0.25"/>
    <row r="14" spans="1:4" outlineLevel="1" x14ac:dyDescent="0.25"/>
    <row r="15" spans="1:4" ht="18.75" customHeight="1" x14ac:dyDescent="0.25">
      <c r="A15" s="100"/>
      <c r="B15" s="110"/>
    </row>
    <row r="16" spans="1:4" ht="42.75" customHeight="1" collapsed="1" x14ac:dyDescent="0.25">
      <c r="A16" s="167" t="s">
        <v>60</v>
      </c>
      <c r="B16" s="168" t="s">
        <v>63</v>
      </c>
      <c r="C16" s="169" t="s">
        <v>61</v>
      </c>
      <c r="D16" s="168" t="s">
        <v>62</v>
      </c>
    </row>
    <row r="17" spans="1:4" outlineLevel="1" x14ac:dyDescent="0.25">
      <c r="A17" s="114" t="s">
        <v>59</v>
      </c>
      <c r="B17" s="162"/>
      <c r="C17" s="162"/>
      <c r="D17" s="115">
        <f>B18</f>
        <v>3000</v>
      </c>
    </row>
    <row r="18" spans="1:4" outlineLevel="1" x14ac:dyDescent="0.25">
      <c r="A18" s="99" t="s">
        <v>59</v>
      </c>
      <c r="B18" s="110">
        <v>3000</v>
      </c>
      <c r="C18" s="110"/>
    </row>
    <row r="19" spans="1:4" outlineLevel="1" x14ac:dyDescent="0.25">
      <c r="B19" s="110"/>
      <c r="C19" s="110"/>
    </row>
    <row r="20" spans="1:4" outlineLevel="1" x14ac:dyDescent="0.25">
      <c r="A20" s="114" t="s">
        <v>65</v>
      </c>
      <c r="B20" s="162"/>
      <c r="C20" s="162"/>
      <c r="D20" s="115">
        <f>B21</f>
        <v>1000</v>
      </c>
    </row>
    <row r="21" spans="1:4" outlineLevel="1" x14ac:dyDescent="0.25">
      <c r="A21" s="99" t="s">
        <v>110</v>
      </c>
      <c r="B21" s="110">
        <v>1000</v>
      </c>
      <c r="C21" s="110"/>
    </row>
    <row r="22" spans="1:4" outlineLevel="1" x14ac:dyDescent="0.25">
      <c r="B22" s="110"/>
      <c r="C22" s="110"/>
    </row>
    <row r="23" spans="1:4" outlineLevel="1" x14ac:dyDescent="0.25">
      <c r="A23" s="114" t="s">
        <v>64</v>
      </c>
      <c r="B23" s="162"/>
      <c r="C23" s="162"/>
      <c r="D23" s="115">
        <f>SUM(B23:B27) + SUM(C23:C27)/12</f>
        <v>700</v>
      </c>
    </row>
    <row r="24" spans="1:4" outlineLevel="1" x14ac:dyDescent="0.25">
      <c r="A24" s="99" t="s">
        <v>21</v>
      </c>
      <c r="B24" s="110">
        <v>200</v>
      </c>
      <c r="C24" s="110"/>
    </row>
    <row r="25" spans="1:4" outlineLevel="1" x14ac:dyDescent="0.25">
      <c r="A25" s="99" t="s">
        <v>28</v>
      </c>
      <c r="B25" s="110">
        <v>300</v>
      </c>
      <c r="C25" s="110"/>
    </row>
    <row r="26" spans="1:4" outlineLevel="1" x14ac:dyDescent="0.25">
      <c r="A26" s="99" t="s">
        <v>106</v>
      </c>
      <c r="B26" s="110">
        <v>100</v>
      </c>
      <c r="C26" s="110"/>
    </row>
    <row r="27" spans="1:4" outlineLevel="1" x14ac:dyDescent="0.25">
      <c r="A27" s="99" t="s">
        <v>107</v>
      </c>
      <c r="B27" s="110">
        <v>100</v>
      </c>
      <c r="C27" s="110"/>
    </row>
    <row r="28" spans="1:4" outlineLevel="1" x14ac:dyDescent="0.25">
      <c r="B28" s="110"/>
      <c r="D28" s="111"/>
    </row>
    <row r="29" spans="1:4" outlineLevel="1" x14ac:dyDescent="0.25">
      <c r="A29" s="114" t="s">
        <v>108</v>
      </c>
      <c r="B29" s="162"/>
      <c r="C29" s="162"/>
      <c r="D29" s="115">
        <f>SUM(B29:B31) + SUM(C29:C31)/12</f>
        <v>150</v>
      </c>
    </row>
    <row r="30" spans="1:4" outlineLevel="1" x14ac:dyDescent="0.25">
      <c r="A30" s="99" t="s">
        <v>109</v>
      </c>
      <c r="B30" s="110">
        <v>100</v>
      </c>
      <c r="C30" s="110"/>
    </row>
    <row r="31" spans="1:4" outlineLevel="1" x14ac:dyDescent="0.25">
      <c r="A31" s="99" t="s">
        <v>96</v>
      </c>
      <c r="B31" s="110">
        <v>50</v>
      </c>
      <c r="C31" s="110"/>
    </row>
    <row r="32" spans="1:4" outlineLevel="1" x14ac:dyDescent="0.25">
      <c r="B32" s="110"/>
      <c r="C32" s="110"/>
      <c r="D32" s="111"/>
    </row>
    <row r="33" spans="1:4" outlineLevel="1" x14ac:dyDescent="0.25">
      <c r="A33" s="114" t="s">
        <v>22</v>
      </c>
      <c r="B33" s="162"/>
      <c r="C33" s="162"/>
      <c r="D33" s="115">
        <f>B34</f>
        <v>50</v>
      </c>
    </row>
    <row r="34" spans="1:4" outlineLevel="1" x14ac:dyDescent="0.25">
      <c r="A34" s="99" t="s">
        <v>22</v>
      </c>
      <c r="B34" s="110">
        <v>50</v>
      </c>
      <c r="C34" s="110"/>
    </row>
    <row r="35" spans="1:4" outlineLevel="1" x14ac:dyDescent="0.25">
      <c r="B35" s="110"/>
      <c r="C35" s="110"/>
    </row>
    <row r="36" spans="1:4" outlineLevel="1" x14ac:dyDescent="0.25">
      <c r="A36" s="114" t="s">
        <v>105</v>
      </c>
      <c r="B36" s="162"/>
      <c r="C36" s="162"/>
      <c r="D36" s="115">
        <f>SUM(B37:B41) + SUM(C37:C41)/12</f>
        <v>1500</v>
      </c>
    </row>
    <row r="37" spans="1:4" outlineLevel="1" x14ac:dyDescent="0.25">
      <c r="A37" s="99" t="s">
        <v>66</v>
      </c>
      <c r="B37" s="110"/>
      <c r="C37" s="110">
        <v>1000</v>
      </c>
    </row>
    <row r="38" spans="1:4" outlineLevel="1" x14ac:dyDescent="0.25">
      <c r="A38" s="99" t="s">
        <v>67</v>
      </c>
      <c r="C38" s="110">
        <v>400</v>
      </c>
    </row>
    <row r="39" spans="1:4" outlineLevel="1" x14ac:dyDescent="0.25">
      <c r="A39" s="99" t="s">
        <v>111</v>
      </c>
      <c r="B39" s="110">
        <v>1000</v>
      </c>
      <c r="C39" s="110"/>
    </row>
    <row r="40" spans="1:4" outlineLevel="1" x14ac:dyDescent="0.25">
      <c r="A40" s="99" t="s">
        <v>112</v>
      </c>
      <c r="B40" s="110">
        <v>300</v>
      </c>
      <c r="C40" s="110"/>
    </row>
    <row r="41" spans="1:4" outlineLevel="1" x14ac:dyDescent="0.25">
      <c r="A41" s="99" t="s">
        <v>68</v>
      </c>
      <c r="B41" s="110"/>
      <c r="C41" s="110">
        <v>1000</v>
      </c>
    </row>
    <row r="42" spans="1:4" outlineLevel="1" x14ac:dyDescent="0.25">
      <c r="B42" s="110"/>
      <c r="C42" s="110"/>
    </row>
    <row r="43" spans="1:4" outlineLevel="1" x14ac:dyDescent="0.25">
      <c r="A43" s="114" t="s">
        <v>69</v>
      </c>
      <c r="B43" s="162"/>
      <c r="C43" s="162"/>
      <c r="D43" s="115">
        <f>SUM(B44:B46) + SUM(C44:C46)/12</f>
        <v>400</v>
      </c>
    </row>
    <row r="44" spans="1:4" outlineLevel="1" x14ac:dyDescent="0.25">
      <c r="A44" s="99" t="s">
        <v>99</v>
      </c>
      <c r="B44" s="110"/>
      <c r="C44" s="110">
        <v>2000</v>
      </c>
    </row>
    <row r="45" spans="1:4" outlineLevel="1" x14ac:dyDescent="0.25">
      <c r="A45" s="99" t="s">
        <v>100</v>
      </c>
      <c r="B45" s="110"/>
      <c r="C45" s="110">
        <v>1000</v>
      </c>
    </row>
    <row r="46" spans="1:4" outlineLevel="1" x14ac:dyDescent="0.25">
      <c r="A46" s="99" t="s">
        <v>101</v>
      </c>
      <c r="B46" s="110"/>
      <c r="C46" s="110">
        <v>1800</v>
      </c>
    </row>
    <row r="47" spans="1:4" outlineLevel="1" x14ac:dyDescent="0.25">
      <c r="B47" s="110"/>
      <c r="C47" s="110"/>
    </row>
    <row r="48" spans="1:4" outlineLevel="1" x14ac:dyDescent="0.25">
      <c r="A48" s="114" t="s">
        <v>38</v>
      </c>
      <c r="B48" s="162"/>
      <c r="C48" s="162"/>
      <c r="D48" s="115">
        <f>SUM(B49:B51) + SUM(C49:C51)/12</f>
        <v>1150</v>
      </c>
    </row>
    <row r="49" spans="1:4" outlineLevel="1" x14ac:dyDescent="0.25">
      <c r="A49" s="99" t="s">
        <v>102</v>
      </c>
      <c r="B49" s="110">
        <v>400</v>
      </c>
      <c r="C49" s="110"/>
    </row>
    <row r="50" spans="1:4" outlineLevel="1" x14ac:dyDescent="0.25">
      <c r="A50" s="99" t="s">
        <v>103</v>
      </c>
      <c r="B50" s="110"/>
      <c r="C50" s="110">
        <v>6000</v>
      </c>
    </row>
    <row r="51" spans="1:4" outlineLevel="1" x14ac:dyDescent="0.25">
      <c r="A51" s="99" t="s">
        <v>104</v>
      </c>
      <c r="B51" s="110"/>
      <c r="C51" s="110">
        <v>3000</v>
      </c>
    </row>
    <row r="52" spans="1:4" outlineLevel="1" x14ac:dyDescent="0.25">
      <c r="B52" s="110"/>
      <c r="C52" s="110"/>
    </row>
    <row r="53" spans="1:4" outlineLevel="1" x14ac:dyDescent="0.25">
      <c r="A53" s="114" t="s">
        <v>95</v>
      </c>
      <c r="B53" s="162"/>
      <c r="C53" s="162"/>
      <c r="D53" s="115">
        <f>SUM(B53:B56) + SUM(C53:C56)/12</f>
        <v>300</v>
      </c>
    </row>
    <row r="54" spans="1:4" outlineLevel="1" x14ac:dyDescent="0.25">
      <c r="A54" s="99" t="s">
        <v>98</v>
      </c>
      <c r="B54" s="110"/>
      <c r="C54" s="110">
        <v>2000</v>
      </c>
    </row>
    <row r="55" spans="1:4" outlineLevel="1" x14ac:dyDescent="0.25">
      <c r="A55" s="99" t="s">
        <v>97</v>
      </c>
      <c r="B55" s="110"/>
      <c r="C55" s="110">
        <v>1000</v>
      </c>
    </row>
    <row r="56" spans="1:4" outlineLevel="1" x14ac:dyDescent="0.25">
      <c r="A56" s="99" t="s">
        <v>96</v>
      </c>
      <c r="B56" s="110"/>
      <c r="C56" s="110">
        <v>600</v>
      </c>
    </row>
    <row r="57" spans="1:4" outlineLevel="1" x14ac:dyDescent="0.25">
      <c r="B57" s="110"/>
      <c r="C57" s="110"/>
    </row>
    <row r="58" spans="1:4" outlineLevel="1" x14ac:dyDescent="0.25">
      <c r="A58" s="114" t="s">
        <v>91</v>
      </c>
      <c r="B58" s="162"/>
      <c r="C58" s="162"/>
      <c r="D58" s="115">
        <f>SUM(B58:B61) + SUM(C58:C61)/12</f>
        <v>300</v>
      </c>
    </row>
    <row r="59" spans="1:4" outlineLevel="1" x14ac:dyDescent="0.25">
      <c r="A59" s="99" t="s">
        <v>94</v>
      </c>
      <c r="B59" s="110">
        <v>150</v>
      </c>
      <c r="C59" s="110"/>
    </row>
    <row r="60" spans="1:4" outlineLevel="1" x14ac:dyDescent="0.25">
      <c r="A60" s="99" t="s">
        <v>93</v>
      </c>
      <c r="B60" s="110">
        <v>100</v>
      </c>
      <c r="C60" s="110"/>
    </row>
    <row r="61" spans="1:4" outlineLevel="1" x14ac:dyDescent="0.25">
      <c r="A61" s="99" t="s">
        <v>92</v>
      </c>
      <c r="B61" s="110"/>
      <c r="C61" s="110">
        <v>600</v>
      </c>
    </row>
    <row r="62" spans="1:4" outlineLevel="1" x14ac:dyDescent="0.25">
      <c r="B62" s="110"/>
      <c r="C62" s="110"/>
    </row>
    <row r="63" spans="1:4" outlineLevel="1" x14ac:dyDescent="0.25">
      <c r="A63" s="114" t="s">
        <v>78</v>
      </c>
      <c r="B63" s="162"/>
      <c r="C63" s="162"/>
      <c r="D63" s="115">
        <f>SUM(B63:B65) + SUM(C63:C65)/12</f>
        <v>500</v>
      </c>
    </row>
    <row r="64" spans="1:4" outlineLevel="1" x14ac:dyDescent="0.25">
      <c r="A64" s="99" t="s">
        <v>79</v>
      </c>
      <c r="B64" s="110">
        <v>200</v>
      </c>
      <c r="C64" s="110"/>
    </row>
    <row r="65" spans="1:4" outlineLevel="1" x14ac:dyDescent="0.25">
      <c r="A65" s="99" t="s">
        <v>80</v>
      </c>
      <c r="B65" s="110"/>
      <c r="C65" s="110">
        <v>3600</v>
      </c>
    </row>
    <row r="66" spans="1:4" outlineLevel="1" x14ac:dyDescent="0.25">
      <c r="B66" s="110"/>
      <c r="C66" s="110"/>
    </row>
    <row r="67" spans="1:4" outlineLevel="1" x14ac:dyDescent="0.25">
      <c r="A67" s="114" t="s">
        <v>77</v>
      </c>
      <c r="B67" s="162"/>
      <c r="C67" s="162"/>
      <c r="D67" s="115">
        <f>SUM(B68:B72) + SUM(C68:C72)/12</f>
        <v>230</v>
      </c>
    </row>
    <row r="68" spans="1:4" outlineLevel="1" x14ac:dyDescent="0.25">
      <c r="A68" s="99" t="s">
        <v>113</v>
      </c>
      <c r="B68" s="110"/>
      <c r="C68" s="110">
        <v>1000</v>
      </c>
    </row>
    <row r="69" spans="1:4" outlineLevel="1" x14ac:dyDescent="0.25">
      <c r="A69" s="99" t="s">
        <v>23</v>
      </c>
      <c r="B69" s="110">
        <v>30</v>
      </c>
      <c r="C69" s="110"/>
    </row>
    <row r="70" spans="1:4" outlineLevel="1" x14ac:dyDescent="0.25">
      <c r="A70" s="99" t="s">
        <v>114</v>
      </c>
      <c r="C70" s="110">
        <v>750</v>
      </c>
    </row>
    <row r="71" spans="1:4" outlineLevel="1" x14ac:dyDescent="0.25">
      <c r="A71" s="99" t="s">
        <v>116</v>
      </c>
      <c r="C71" s="110">
        <v>150</v>
      </c>
    </row>
    <row r="72" spans="1:4" outlineLevel="1" x14ac:dyDescent="0.25">
      <c r="A72" s="99" t="s">
        <v>115</v>
      </c>
      <c r="C72" s="110">
        <v>500</v>
      </c>
    </row>
    <row r="73" spans="1:4" outlineLevel="1" x14ac:dyDescent="0.25">
      <c r="C73" s="110"/>
    </row>
    <row r="74" spans="1:4" outlineLevel="1" x14ac:dyDescent="0.25">
      <c r="A74" s="114" t="s">
        <v>39</v>
      </c>
      <c r="B74" s="166"/>
      <c r="C74" s="162"/>
      <c r="D74" s="115">
        <f>SUM(B74:B79) + SUM(C74:C79)/12</f>
        <v>270</v>
      </c>
    </row>
    <row r="75" spans="1:4" outlineLevel="1" x14ac:dyDescent="0.25">
      <c r="A75" s="99" t="s">
        <v>88</v>
      </c>
      <c r="B75" s="110">
        <v>150</v>
      </c>
      <c r="C75" s="110"/>
    </row>
    <row r="76" spans="1:4" outlineLevel="1" x14ac:dyDescent="0.25">
      <c r="A76" s="99" t="s">
        <v>89</v>
      </c>
      <c r="B76" s="110"/>
      <c r="C76" s="110">
        <v>600</v>
      </c>
    </row>
    <row r="77" spans="1:4" outlineLevel="1" x14ac:dyDescent="0.25">
      <c r="A77" s="99" t="s">
        <v>90</v>
      </c>
      <c r="B77" s="110">
        <v>20</v>
      </c>
      <c r="C77" s="110"/>
    </row>
    <row r="78" spans="1:4" s="418" customFormat="1" outlineLevel="1" x14ac:dyDescent="0.25">
      <c r="A78" s="418" t="s">
        <v>53</v>
      </c>
      <c r="B78" s="419">
        <v>50</v>
      </c>
      <c r="C78" s="419"/>
    </row>
    <row r="79" spans="1:4" outlineLevel="1" x14ac:dyDescent="0.25">
      <c r="B79" s="110"/>
      <c r="C79" s="110"/>
      <c r="D79" s="111"/>
    </row>
    <row r="80" spans="1:4" outlineLevel="1" x14ac:dyDescent="0.25">
      <c r="A80" s="114" t="s">
        <v>40</v>
      </c>
      <c r="B80" s="162"/>
      <c r="C80" s="162"/>
      <c r="D80" s="115">
        <f>SUM(B80:B82) + SUM(C80:C82)/12</f>
        <v>125</v>
      </c>
    </row>
    <row r="81" spans="1:4" outlineLevel="1" x14ac:dyDescent="0.25">
      <c r="A81" s="99" t="s">
        <v>52</v>
      </c>
      <c r="B81" s="110">
        <v>100</v>
      </c>
      <c r="C81" s="110"/>
      <c r="D81" s="111"/>
    </row>
    <row r="82" spans="1:4" outlineLevel="1" x14ac:dyDescent="0.25">
      <c r="A82" s="99" t="s">
        <v>24</v>
      </c>
      <c r="B82" s="110">
        <v>0</v>
      </c>
      <c r="C82" s="110">
        <v>300</v>
      </c>
    </row>
    <row r="83" spans="1:4" outlineLevel="1" x14ac:dyDescent="0.25">
      <c r="B83" s="110"/>
      <c r="C83" s="110"/>
    </row>
    <row r="84" spans="1:4" outlineLevel="1" x14ac:dyDescent="0.25">
      <c r="A84" s="114" t="s">
        <v>41</v>
      </c>
      <c r="B84" s="162"/>
      <c r="C84" s="162"/>
      <c r="D84" s="115">
        <f>SUM(B85:B86) + SUM(C85:C86)/12</f>
        <v>150</v>
      </c>
    </row>
    <row r="85" spans="1:4" outlineLevel="1" x14ac:dyDescent="0.25">
      <c r="A85" s="99" t="s">
        <v>81</v>
      </c>
      <c r="B85" s="110">
        <v>100</v>
      </c>
      <c r="C85" s="110"/>
    </row>
    <row r="86" spans="1:4" outlineLevel="1" x14ac:dyDescent="0.25">
      <c r="A86" s="99" t="s">
        <v>82</v>
      </c>
      <c r="B86" s="110">
        <v>50</v>
      </c>
      <c r="C86" s="110"/>
    </row>
    <row r="87" spans="1:4" ht="16.5" outlineLevel="1" thickBot="1" x14ac:dyDescent="0.3">
      <c r="A87" s="112"/>
      <c r="B87" s="113"/>
      <c r="C87" s="113"/>
      <c r="D87" s="113"/>
    </row>
    <row r="88" spans="1:4" ht="16.5" outlineLevel="1" thickTop="1" x14ac:dyDescent="0.25">
      <c r="A88" s="121" t="s">
        <v>70</v>
      </c>
      <c r="B88" s="122">
        <f>SUM(B17:B87)</f>
        <v>7550</v>
      </c>
      <c r="C88" s="122">
        <f>SUM(C17:C87)</f>
        <v>27300</v>
      </c>
      <c r="D88" s="122"/>
    </row>
    <row r="89" spans="1:4" s="116" customFormat="1" outlineLevel="1" x14ac:dyDescent="0.25">
      <c r="A89" s="116" t="s">
        <v>71</v>
      </c>
      <c r="B89" s="117"/>
      <c r="C89" s="118">
        <f>C88/12</f>
        <v>2275</v>
      </c>
      <c r="D89" s="117"/>
    </row>
    <row r="90" spans="1:4" s="116" customFormat="1" outlineLevel="1" x14ac:dyDescent="0.25">
      <c r="A90" s="119" t="s">
        <v>29</v>
      </c>
      <c r="B90" s="118">
        <f>C89</f>
        <v>2275</v>
      </c>
      <c r="C90" s="117"/>
      <c r="D90" s="117"/>
    </row>
    <row r="91" spans="1:4" ht="19.5" customHeight="1" outlineLevel="1" thickBot="1" x14ac:dyDescent="0.3">
      <c r="A91" s="112"/>
      <c r="B91" s="120"/>
      <c r="C91" s="112"/>
      <c r="D91" s="112"/>
    </row>
    <row r="92" spans="1:4" ht="27" customHeight="1" outlineLevel="1" thickTop="1" x14ac:dyDescent="0.25">
      <c r="A92" s="164" t="s">
        <v>136</v>
      </c>
      <c r="B92" s="165">
        <f>B88 + C88/12</f>
        <v>9825</v>
      </c>
      <c r="C92" s="268"/>
      <c r="D92" s="268"/>
    </row>
    <row r="93" spans="1:4" outlineLevel="1" x14ac:dyDescent="0.25"/>
    <row r="94" spans="1:4" ht="25.5" customHeight="1" outlineLevel="2" x14ac:dyDescent="0.25">
      <c r="B94" s="99"/>
    </row>
    <row r="95" spans="1:4" outlineLevel="2" x14ac:dyDescent="0.25">
      <c r="A95" s="163" t="s">
        <v>86</v>
      </c>
      <c r="B95" s="186"/>
      <c r="C95" s="185"/>
      <c r="D95" s="185"/>
    </row>
    <row r="96" spans="1:4" outlineLevel="2" x14ac:dyDescent="0.25">
      <c r="A96" s="99" t="s">
        <v>83</v>
      </c>
      <c r="B96" s="99">
        <f>SUMPRODUCT(('Personnel Expenses'!E4:E47&gt;"") * ('Personnel Expenses'!E4:E47&lt;&gt;"Planstelle") * ('Personnel Expenses'!D4:D47 &lt;&gt;"Aushilfe"))</f>
        <v>17</v>
      </c>
    </row>
    <row r="97" spans="1:4" ht="27.75" customHeight="1" outlineLevel="2" x14ac:dyDescent="0.25">
      <c r="B97" s="99"/>
    </row>
    <row r="98" spans="1:4" outlineLevel="2" x14ac:dyDescent="0.25">
      <c r="A98" s="99" t="s">
        <v>85</v>
      </c>
      <c r="B98" s="123">
        <f>Kalk._Monatskosten/Anzahl_Mitarbeiter__ohne_Aushilfen</f>
        <v>577.94117647058829</v>
      </c>
    </row>
    <row r="99" spans="1:4" outlineLevel="2" x14ac:dyDescent="0.25">
      <c r="A99" s="416" t="s">
        <v>84</v>
      </c>
      <c r="B99" s="415">
        <f>B98*12/365</f>
        <v>19.000805801772767</v>
      </c>
    </row>
    <row r="100" spans="1:4" ht="16.5" outlineLevel="2" thickBot="1" x14ac:dyDescent="0.3">
      <c r="A100" s="172"/>
      <c r="B100" s="173"/>
    </row>
    <row r="101" spans="1:4" s="174" customFormat="1" ht="37.5" customHeight="1" outlineLevel="2" thickBot="1" x14ac:dyDescent="0.25">
      <c r="A101" s="175" t="s">
        <v>87</v>
      </c>
      <c r="B101" s="176">
        <f>Kalk._Monatskosten/'Personnel Expenses'!Q48</f>
        <v>0.162564632885212</v>
      </c>
      <c r="C101" s="177"/>
      <c r="D101" s="178"/>
    </row>
    <row r="102" spans="1:4" ht="45" customHeight="1" outlineLevel="2" x14ac:dyDescent="0.25">
      <c r="B102" s="99"/>
    </row>
    <row r="103" spans="1:4" outlineLevel="2" x14ac:dyDescent="0.25">
      <c r="A103" s="423" t="s">
        <v>33</v>
      </c>
      <c r="B103" s="424"/>
      <c r="C103" s="425"/>
      <c r="D103" s="425"/>
    </row>
    <row r="104" spans="1:4" outlineLevel="2" x14ac:dyDescent="0.25">
      <c r="B104" s="99"/>
    </row>
    <row r="105" spans="1:4" outlineLevel="2" x14ac:dyDescent="0.25">
      <c r="A105" s="99" t="s">
        <v>72</v>
      </c>
      <c r="B105" s="99">
        <v>251</v>
      </c>
    </row>
    <row r="106" spans="1:4" outlineLevel="2" x14ac:dyDescent="0.25">
      <c r="A106" s="99" t="s">
        <v>73</v>
      </c>
      <c r="B106" s="99">
        <v>24</v>
      </c>
    </row>
    <row r="107" spans="1:4" outlineLevel="2" x14ac:dyDescent="0.25">
      <c r="A107" s="99" t="s">
        <v>117</v>
      </c>
      <c r="B107" s="99">
        <v>8</v>
      </c>
    </row>
    <row r="108" spans="1:4" outlineLevel="2" x14ac:dyDescent="0.25">
      <c r="B108" s="99"/>
    </row>
    <row r="109" spans="1:4" outlineLevel="2" x14ac:dyDescent="0.25">
      <c r="A109" s="124" t="s">
        <v>75</v>
      </c>
      <c r="B109" s="125">
        <f>B105-B106-B107-B108</f>
        <v>219</v>
      </c>
    </row>
    <row r="110" spans="1:4" outlineLevel="2" x14ac:dyDescent="0.25">
      <c r="A110" s="126" t="s">
        <v>76</v>
      </c>
      <c r="B110" s="127">
        <f>B109/12</f>
        <v>18.25</v>
      </c>
      <c r="C110" s="128"/>
    </row>
    <row r="111" spans="1:4" outlineLevel="2" x14ac:dyDescent="0.25">
      <c r="A111" s="100"/>
      <c r="B111" s="109"/>
    </row>
    <row r="112" spans="1:4" outlineLevel="2" x14ac:dyDescent="0.25">
      <c r="A112" s="426" t="s">
        <v>74</v>
      </c>
      <c r="B112" s="427">
        <f>Kalk._Monatskosten/Anzahl_Mitarbeiter__ohne_Aushilfen /Manntage_Monat</f>
        <v>31.668009669621277</v>
      </c>
    </row>
    <row r="113" outlineLevel="2" x14ac:dyDescent="0.25"/>
    <row r="114" outlineLevel="2" x14ac:dyDescent="0.25"/>
    <row r="115" outlineLevel="1" x14ac:dyDescent="0.25"/>
    <row r="116" outlineLevel="1" x14ac:dyDescent="0.25"/>
  </sheetData>
  <pageMargins left="0.78740157480314965" right="0.78740157480314965" top="0.47244094488188981" bottom="0.47244094488188981" header="0.51181102362204722" footer="0.51181102362204722"/>
  <pageSetup paperSize="9" scale="28" orientation="landscape" horizontalDpi="4294967293" r:id="rId1"/>
  <headerFooter alignWithMargins="0">
    <oddHeader>&amp;CMUSTERKALKULATION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11"/>
  <sheetViews>
    <sheetView zoomScale="85" zoomScaleNormal="85" workbookViewId="0">
      <pane xSplit="5" ySplit="3" topLeftCell="F4" activePane="bottomRight" state="frozenSplit"/>
      <selection activeCell="H13" sqref="H13"/>
      <selection pane="topRight" activeCell="H13" sqref="H13"/>
      <selection pane="bottomLeft" activeCell="H13" sqref="H13"/>
      <selection pane="bottomRight" activeCell="N13" sqref="N13"/>
    </sheetView>
  </sheetViews>
  <sheetFormatPr defaultColWidth="11.42578125" defaultRowHeight="15.75" outlineLevelRow="1" outlineLevelCol="1" x14ac:dyDescent="0.25"/>
  <cols>
    <col min="1" max="1" width="3.7109375" style="172" customWidth="1"/>
    <col min="2" max="2" width="21.85546875" style="172" customWidth="1"/>
    <col min="3" max="3" width="27.85546875" style="105" bestFit="1" customWidth="1"/>
    <col min="4" max="4" width="10.28515625" style="105" customWidth="1"/>
    <col min="5" max="5" width="16.5703125" style="363" customWidth="1"/>
    <col min="6" max="6" width="12.5703125" style="216" customWidth="1"/>
    <col min="7" max="7" width="15.7109375" style="217" bestFit="1" customWidth="1" outlineLevel="1"/>
    <col min="8" max="10" width="13.85546875" style="218" bestFit="1" customWidth="1" outlineLevel="1"/>
    <col min="11" max="11" width="12.5703125" style="218" customWidth="1" outlineLevel="1"/>
    <col min="12" max="12" width="2.7109375" style="218" customWidth="1"/>
    <col min="13" max="13" width="12.5703125" style="217" customWidth="1" outlineLevel="1"/>
    <col min="14" max="15" width="12.5703125" style="218" customWidth="1" outlineLevel="1"/>
    <col min="16" max="16" width="2.7109375" style="218" customWidth="1"/>
    <col min="17" max="17" width="12.5703125" style="219" customWidth="1" outlineLevel="1"/>
    <col min="18" max="18" width="2.7109375" style="220" customWidth="1"/>
    <col min="19" max="19" width="17.28515625" style="221" customWidth="1" outlineLevel="1"/>
    <col min="20" max="20" width="11.42578125" style="220"/>
    <col min="21" max="245" width="11.42578125" style="105"/>
    <col min="246" max="246" width="24.5703125" style="105" customWidth="1"/>
    <col min="247" max="247" width="9.28515625" style="105" customWidth="1"/>
    <col min="248" max="255" width="10.28515625" style="105" customWidth="1"/>
    <col min="256" max="256" width="11.42578125" style="105"/>
    <col min="257" max="257" width="3.42578125" style="105" customWidth="1"/>
    <col min="258" max="258" width="5.140625" style="105" customWidth="1"/>
    <col min="259" max="259" width="16.85546875" style="105" customWidth="1"/>
    <col min="260" max="260" width="15" style="105" customWidth="1"/>
    <col min="261" max="261" width="14.28515625" style="105" customWidth="1"/>
    <col min="262" max="262" width="3.42578125" style="105" customWidth="1"/>
    <col min="263" max="263" width="15.42578125" style="105" customWidth="1"/>
    <col min="264" max="264" width="20" style="105" customWidth="1"/>
    <col min="265" max="265" width="17.42578125" style="105" customWidth="1"/>
    <col min="266" max="266" width="2" style="105" customWidth="1"/>
    <col min="267" max="272" width="0" style="105" hidden="1" customWidth="1"/>
    <col min="273" max="273" width="18.42578125" style="105" customWidth="1"/>
    <col min="274" max="501" width="11.42578125" style="105"/>
    <col min="502" max="502" width="24.5703125" style="105" customWidth="1"/>
    <col min="503" max="503" width="9.28515625" style="105" customWidth="1"/>
    <col min="504" max="511" width="10.28515625" style="105" customWidth="1"/>
    <col min="512" max="512" width="11.42578125" style="105"/>
    <col min="513" max="513" width="3.42578125" style="105" customWidth="1"/>
    <col min="514" max="514" width="5.140625" style="105" customWidth="1"/>
    <col min="515" max="515" width="16.85546875" style="105" customWidth="1"/>
    <col min="516" max="516" width="15" style="105" customWidth="1"/>
    <col min="517" max="517" width="14.28515625" style="105" customWidth="1"/>
    <col min="518" max="518" width="3.42578125" style="105" customWidth="1"/>
    <col min="519" max="519" width="15.42578125" style="105" customWidth="1"/>
    <col min="520" max="520" width="20" style="105" customWidth="1"/>
    <col min="521" max="521" width="17.42578125" style="105" customWidth="1"/>
    <col min="522" max="522" width="2" style="105" customWidth="1"/>
    <col min="523" max="528" width="0" style="105" hidden="1" customWidth="1"/>
    <col min="529" max="529" width="18.42578125" style="105" customWidth="1"/>
    <col min="530" max="757" width="11.42578125" style="105"/>
    <col min="758" max="758" width="24.5703125" style="105" customWidth="1"/>
    <col min="759" max="759" width="9.28515625" style="105" customWidth="1"/>
    <col min="760" max="767" width="10.28515625" style="105" customWidth="1"/>
    <col min="768" max="768" width="11.42578125" style="105"/>
    <col min="769" max="769" width="3.42578125" style="105" customWidth="1"/>
    <col min="770" max="770" width="5.140625" style="105" customWidth="1"/>
    <col min="771" max="771" width="16.85546875" style="105" customWidth="1"/>
    <col min="772" max="772" width="15" style="105" customWidth="1"/>
    <col min="773" max="773" width="14.28515625" style="105" customWidth="1"/>
    <col min="774" max="774" width="3.42578125" style="105" customWidth="1"/>
    <col min="775" max="775" width="15.42578125" style="105" customWidth="1"/>
    <col min="776" max="776" width="20" style="105" customWidth="1"/>
    <col min="777" max="777" width="17.42578125" style="105" customWidth="1"/>
    <col min="778" max="778" width="2" style="105" customWidth="1"/>
    <col min="779" max="784" width="0" style="105" hidden="1" customWidth="1"/>
    <col min="785" max="785" width="18.42578125" style="105" customWidth="1"/>
    <col min="786" max="1013" width="11.42578125" style="105"/>
    <col min="1014" max="1014" width="24.5703125" style="105" customWidth="1"/>
    <col min="1015" max="1015" width="9.28515625" style="105" customWidth="1"/>
    <col min="1016" max="1023" width="10.28515625" style="105" customWidth="1"/>
    <col min="1024" max="1024" width="11.42578125" style="105"/>
    <col min="1025" max="1025" width="3.42578125" style="105" customWidth="1"/>
    <col min="1026" max="1026" width="5.140625" style="105" customWidth="1"/>
    <col min="1027" max="1027" width="16.85546875" style="105" customWidth="1"/>
    <col min="1028" max="1028" width="15" style="105" customWidth="1"/>
    <col min="1029" max="1029" width="14.28515625" style="105" customWidth="1"/>
    <col min="1030" max="1030" width="3.42578125" style="105" customWidth="1"/>
    <col min="1031" max="1031" width="15.42578125" style="105" customWidth="1"/>
    <col min="1032" max="1032" width="20" style="105" customWidth="1"/>
    <col min="1033" max="1033" width="17.42578125" style="105" customWidth="1"/>
    <col min="1034" max="1034" width="2" style="105" customWidth="1"/>
    <col min="1035" max="1040" width="0" style="105" hidden="1" customWidth="1"/>
    <col min="1041" max="1041" width="18.42578125" style="105" customWidth="1"/>
    <col min="1042" max="1269" width="11.42578125" style="105"/>
    <col min="1270" max="1270" width="24.5703125" style="105" customWidth="1"/>
    <col min="1271" max="1271" width="9.28515625" style="105" customWidth="1"/>
    <col min="1272" max="1279" width="10.28515625" style="105" customWidth="1"/>
    <col min="1280" max="1280" width="11.42578125" style="105"/>
    <col min="1281" max="1281" width="3.42578125" style="105" customWidth="1"/>
    <col min="1282" max="1282" width="5.140625" style="105" customWidth="1"/>
    <col min="1283" max="1283" width="16.85546875" style="105" customWidth="1"/>
    <col min="1284" max="1284" width="15" style="105" customWidth="1"/>
    <col min="1285" max="1285" width="14.28515625" style="105" customWidth="1"/>
    <col min="1286" max="1286" width="3.42578125" style="105" customWidth="1"/>
    <col min="1287" max="1287" width="15.42578125" style="105" customWidth="1"/>
    <col min="1288" max="1288" width="20" style="105" customWidth="1"/>
    <col min="1289" max="1289" width="17.42578125" style="105" customWidth="1"/>
    <col min="1290" max="1290" width="2" style="105" customWidth="1"/>
    <col min="1291" max="1296" width="0" style="105" hidden="1" customWidth="1"/>
    <col min="1297" max="1297" width="18.42578125" style="105" customWidth="1"/>
    <col min="1298" max="1525" width="11.42578125" style="105"/>
    <col min="1526" max="1526" width="24.5703125" style="105" customWidth="1"/>
    <col min="1527" max="1527" width="9.28515625" style="105" customWidth="1"/>
    <col min="1528" max="1535" width="10.28515625" style="105" customWidth="1"/>
    <col min="1536" max="1536" width="11.42578125" style="105"/>
    <col min="1537" max="1537" width="3.42578125" style="105" customWidth="1"/>
    <col min="1538" max="1538" width="5.140625" style="105" customWidth="1"/>
    <col min="1539" max="1539" width="16.85546875" style="105" customWidth="1"/>
    <col min="1540" max="1540" width="15" style="105" customWidth="1"/>
    <col min="1541" max="1541" width="14.28515625" style="105" customWidth="1"/>
    <col min="1542" max="1542" width="3.42578125" style="105" customWidth="1"/>
    <col min="1543" max="1543" width="15.42578125" style="105" customWidth="1"/>
    <col min="1544" max="1544" width="20" style="105" customWidth="1"/>
    <col min="1545" max="1545" width="17.42578125" style="105" customWidth="1"/>
    <col min="1546" max="1546" width="2" style="105" customWidth="1"/>
    <col min="1547" max="1552" width="0" style="105" hidden="1" customWidth="1"/>
    <col min="1553" max="1553" width="18.42578125" style="105" customWidth="1"/>
    <col min="1554" max="1781" width="11.42578125" style="105"/>
    <col min="1782" max="1782" width="24.5703125" style="105" customWidth="1"/>
    <col min="1783" max="1783" width="9.28515625" style="105" customWidth="1"/>
    <col min="1784" max="1791" width="10.28515625" style="105" customWidth="1"/>
    <col min="1792" max="1792" width="11.42578125" style="105"/>
    <col min="1793" max="1793" width="3.42578125" style="105" customWidth="1"/>
    <col min="1794" max="1794" width="5.140625" style="105" customWidth="1"/>
    <col min="1795" max="1795" width="16.85546875" style="105" customWidth="1"/>
    <col min="1796" max="1796" width="15" style="105" customWidth="1"/>
    <col min="1797" max="1797" width="14.28515625" style="105" customWidth="1"/>
    <col min="1798" max="1798" width="3.42578125" style="105" customWidth="1"/>
    <col min="1799" max="1799" width="15.42578125" style="105" customWidth="1"/>
    <col min="1800" max="1800" width="20" style="105" customWidth="1"/>
    <col min="1801" max="1801" width="17.42578125" style="105" customWidth="1"/>
    <col min="1802" max="1802" width="2" style="105" customWidth="1"/>
    <col min="1803" max="1808" width="0" style="105" hidden="1" customWidth="1"/>
    <col min="1809" max="1809" width="18.42578125" style="105" customWidth="1"/>
    <col min="1810" max="2037" width="11.42578125" style="105"/>
    <col min="2038" max="2038" width="24.5703125" style="105" customWidth="1"/>
    <col min="2039" max="2039" width="9.28515625" style="105" customWidth="1"/>
    <col min="2040" max="2047" width="10.28515625" style="105" customWidth="1"/>
    <col min="2048" max="2048" width="11.42578125" style="105"/>
    <col min="2049" max="2049" width="3.42578125" style="105" customWidth="1"/>
    <col min="2050" max="2050" width="5.140625" style="105" customWidth="1"/>
    <col min="2051" max="2051" width="16.85546875" style="105" customWidth="1"/>
    <col min="2052" max="2052" width="15" style="105" customWidth="1"/>
    <col min="2053" max="2053" width="14.28515625" style="105" customWidth="1"/>
    <col min="2054" max="2054" width="3.42578125" style="105" customWidth="1"/>
    <col min="2055" max="2055" width="15.42578125" style="105" customWidth="1"/>
    <col min="2056" max="2056" width="20" style="105" customWidth="1"/>
    <col min="2057" max="2057" width="17.42578125" style="105" customWidth="1"/>
    <col min="2058" max="2058" width="2" style="105" customWidth="1"/>
    <col min="2059" max="2064" width="0" style="105" hidden="1" customWidth="1"/>
    <col min="2065" max="2065" width="18.42578125" style="105" customWidth="1"/>
    <col min="2066" max="2293" width="11.42578125" style="105"/>
    <col min="2294" max="2294" width="24.5703125" style="105" customWidth="1"/>
    <col min="2295" max="2295" width="9.28515625" style="105" customWidth="1"/>
    <col min="2296" max="2303" width="10.28515625" style="105" customWidth="1"/>
    <col min="2304" max="2304" width="11.42578125" style="105"/>
    <col min="2305" max="2305" width="3.42578125" style="105" customWidth="1"/>
    <col min="2306" max="2306" width="5.140625" style="105" customWidth="1"/>
    <col min="2307" max="2307" width="16.85546875" style="105" customWidth="1"/>
    <col min="2308" max="2308" width="15" style="105" customWidth="1"/>
    <col min="2309" max="2309" width="14.28515625" style="105" customWidth="1"/>
    <col min="2310" max="2310" width="3.42578125" style="105" customWidth="1"/>
    <col min="2311" max="2311" width="15.42578125" style="105" customWidth="1"/>
    <col min="2312" max="2312" width="20" style="105" customWidth="1"/>
    <col min="2313" max="2313" width="17.42578125" style="105" customWidth="1"/>
    <col min="2314" max="2314" width="2" style="105" customWidth="1"/>
    <col min="2315" max="2320" width="0" style="105" hidden="1" customWidth="1"/>
    <col min="2321" max="2321" width="18.42578125" style="105" customWidth="1"/>
    <col min="2322" max="2549" width="11.42578125" style="105"/>
    <col min="2550" max="2550" width="24.5703125" style="105" customWidth="1"/>
    <col min="2551" max="2551" width="9.28515625" style="105" customWidth="1"/>
    <col min="2552" max="2559" width="10.28515625" style="105" customWidth="1"/>
    <col min="2560" max="2560" width="11.42578125" style="105"/>
    <col min="2561" max="2561" width="3.42578125" style="105" customWidth="1"/>
    <col min="2562" max="2562" width="5.140625" style="105" customWidth="1"/>
    <col min="2563" max="2563" width="16.85546875" style="105" customWidth="1"/>
    <col min="2564" max="2564" width="15" style="105" customWidth="1"/>
    <col min="2565" max="2565" width="14.28515625" style="105" customWidth="1"/>
    <col min="2566" max="2566" width="3.42578125" style="105" customWidth="1"/>
    <col min="2567" max="2567" width="15.42578125" style="105" customWidth="1"/>
    <col min="2568" max="2568" width="20" style="105" customWidth="1"/>
    <col min="2569" max="2569" width="17.42578125" style="105" customWidth="1"/>
    <col min="2570" max="2570" width="2" style="105" customWidth="1"/>
    <col min="2571" max="2576" width="0" style="105" hidden="1" customWidth="1"/>
    <col min="2577" max="2577" width="18.42578125" style="105" customWidth="1"/>
    <col min="2578" max="2805" width="11.42578125" style="105"/>
    <col min="2806" max="2806" width="24.5703125" style="105" customWidth="1"/>
    <col min="2807" max="2807" width="9.28515625" style="105" customWidth="1"/>
    <col min="2808" max="2815" width="10.28515625" style="105" customWidth="1"/>
    <col min="2816" max="2816" width="11.42578125" style="105"/>
    <col min="2817" max="2817" width="3.42578125" style="105" customWidth="1"/>
    <col min="2818" max="2818" width="5.140625" style="105" customWidth="1"/>
    <col min="2819" max="2819" width="16.85546875" style="105" customWidth="1"/>
    <col min="2820" max="2820" width="15" style="105" customWidth="1"/>
    <col min="2821" max="2821" width="14.28515625" style="105" customWidth="1"/>
    <col min="2822" max="2822" width="3.42578125" style="105" customWidth="1"/>
    <col min="2823" max="2823" width="15.42578125" style="105" customWidth="1"/>
    <col min="2824" max="2824" width="20" style="105" customWidth="1"/>
    <col min="2825" max="2825" width="17.42578125" style="105" customWidth="1"/>
    <col min="2826" max="2826" width="2" style="105" customWidth="1"/>
    <col min="2827" max="2832" width="0" style="105" hidden="1" customWidth="1"/>
    <col min="2833" max="2833" width="18.42578125" style="105" customWidth="1"/>
    <col min="2834" max="3061" width="11.42578125" style="105"/>
    <col min="3062" max="3062" width="24.5703125" style="105" customWidth="1"/>
    <col min="3063" max="3063" width="9.28515625" style="105" customWidth="1"/>
    <col min="3064" max="3071" width="10.28515625" style="105" customWidth="1"/>
    <col min="3072" max="3072" width="11.42578125" style="105"/>
    <col min="3073" max="3073" width="3.42578125" style="105" customWidth="1"/>
    <col min="3074" max="3074" width="5.140625" style="105" customWidth="1"/>
    <col min="3075" max="3075" width="16.85546875" style="105" customWidth="1"/>
    <col min="3076" max="3076" width="15" style="105" customWidth="1"/>
    <col min="3077" max="3077" width="14.28515625" style="105" customWidth="1"/>
    <col min="3078" max="3078" width="3.42578125" style="105" customWidth="1"/>
    <col min="3079" max="3079" width="15.42578125" style="105" customWidth="1"/>
    <col min="3080" max="3080" width="20" style="105" customWidth="1"/>
    <col min="3081" max="3081" width="17.42578125" style="105" customWidth="1"/>
    <col min="3082" max="3082" width="2" style="105" customWidth="1"/>
    <col min="3083" max="3088" width="0" style="105" hidden="1" customWidth="1"/>
    <col min="3089" max="3089" width="18.42578125" style="105" customWidth="1"/>
    <col min="3090" max="3317" width="11.42578125" style="105"/>
    <col min="3318" max="3318" width="24.5703125" style="105" customWidth="1"/>
    <col min="3319" max="3319" width="9.28515625" style="105" customWidth="1"/>
    <col min="3320" max="3327" width="10.28515625" style="105" customWidth="1"/>
    <col min="3328" max="3328" width="11.42578125" style="105"/>
    <col min="3329" max="3329" width="3.42578125" style="105" customWidth="1"/>
    <col min="3330" max="3330" width="5.140625" style="105" customWidth="1"/>
    <col min="3331" max="3331" width="16.85546875" style="105" customWidth="1"/>
    <col min="3332" max="3332" width="15" style="105" customWidth="1"/>
    <col min="3333" max="3333" width="14.28515625" style="105" customWidth="1"/>
    <col min="3334" max="3334" width="3.42578125" style="105" customWidth="1"/>
    <col min="3335" max="3335" width="15.42578125" style="105" customWidth="1"/>
    <col min="3336" max="3336" width="20" style="105" customWidth="1"/>
    <col min="3337" max="3337" width="17.42578125" style="105" customWidth="1"/>
    <col min="3338" max="3338" width="2" style="105" customWidth="1"/>
    <col min="3339" max="3344" width="0" style="105" hidden="1" customWidth="1"/>
    <col min="3345" max="3345" width="18.42578125" style="105" customWidth="1"/>
    <col min="3346" max="3573" width="11.42578125" style="105"/>
    <col min="3574" max="3574" width="24.5703125" style="105" customWidth="1"/>
    <col min="3575" max="3575" width="9.28515625" style="105" customWidth="1"/>
    <col min="3576" max="3583" width="10.28515625" style="105" customWidth="1"/>
    <col min="3584" max="3584" width="11.42578125" style="105"/>
    <col min="3585" max="3585" width="3.42578125" style="105" customWidth="1"/>
    <col min="3586" max="3586" width="5.140625" style="105" customWidth="1"/>
    <col min="3587" max="3587" width="16.85546875" style="105" customWidth="1"/>
    <col min="3588" max="3588" width="15" style="105" customWidth="1"/>
    <col min="3589" max="3589" width="14.28515625" style="105" customWidth="1"/>
    <col min="3590" max="3590" width="3.42578125" style="105" customWidth="1"/>
    <col min="3591" max="3591" width="15.42578125" style="105" customWidth="1"/>
    <col min="3592" max="3592" width="20" style="105" customWidth="1"/>
    <col min="3593" max="3593" width="17.42578125" style="105" customWidth="1"/>
    <col min="3594" max="3594" width="2" style="105" customWidth="1"/>
    <col min="3595" max="3600" width="0" style="105" hidden="1" customWidth="1"/>
    <col min="3601" max="3601" width="18.42578125" style="105" customWidth="1"/>
    <col min="3602" max="3829" width="11.42578125" style="105"/>
    <col min="3830" max="3830" width="24.5703125" style="105" customWidth="1"/>
    <col min="3831" max="3831" width="9.28515625" style="105" customWidth="1"/>
    <col min="3832" max="3839" width="10.28515625" style="105" customWidth="1"/>
    <col min="3840" max="3840" width="11.42578125" style="105"/>
    <col min="3841" max="3841" width="3.42578125" style="105" customWidth="1"/>
    <col min="3842" max="3842" width="5.140625" style="105" customWidth="1"/>
    <col min="3843" max="3843" width="16.85546875" style="105" customWidth="1"/>
    <col min="3844" max="3844" width="15" style="105" customWidth="1"/>
    <col min="3845" max="3845" width="14.28515625" style="105" customWidth="1"/>
    <col min="3846" max="3846" width="3.42578125" style="105" customWidth="1"/>
    <col min="3847" max="3847" width="15.42578125" style="105" customWidth="1"/>
    <col min="3848" max="3848" width="20" style="105" customWidth="1"/>
    <col min="3849" max="3849" width="17.42578125" style="105" customWidth="1"/>
    <col min="3850" max="3850" width="2" style="105" customWidth="1"/>
    <col min="3851" max="3856" width="0" style="105" hidden="1" customWidth="1"/>
    <col min="3857" max="3857" width="18.42578125" style="105" customWidth="1"/>
    <col min="3858" max="4085" width="11.42578125" style="105"/>
    <col min="4086" max="4086" width="24.5703125" style="105" customWidth="1"/>
    <col min="4087" max="4087" width="9.28515625" style="105" customWidth="1"/>
    <col min="4088" max="4095" width="10.28515625" style="105" customWidth="1"/>
    <col min="4096" max="4096" width="11.42578125" style="105"/>
    <col min="4097" max="4097" width="3.42578125" style="105" customWidth="1"/>
    <col min="4098" max="4098" width="5.140625" style="105" customWidth="1"/>
    <col min="4099" max="4099" width="16.85546875" style="105" customWidth="1"/>
    <col min="4100" max="4100" width="15" style="105" customWidth="1"/>
    <col min="4101" max="4101" width="14.28515625" style="105" customWidth="1"/>
    <col min="4102" max="4102" width="3.42578125" style="105" customWidth="1"/>
    <col min="4103" max="4103" width="15.42578125" style="105" customWidth="1"/>
    <col min="4104" max="4104" width="20" style="105" customWidth="1"/>
    <col min="4105" max="4105" width="17.42578125" style="105" customWidth="1"/>
    <col min="4106" max="4106" width="2" style="105" customWidth="1"/>
    <col min="4107" max="4112" width="0" style="105" hidden="1" customWidth="1"/>
    <col min="4113" max="4113" width="18.42578125" style="105" customWidth="1"/>
    <col min="4114" max="4341" width="11.42578125" style="105"/>
    <col min="4342" max="4342" width="24.5703125" style="105" customWidth="1"/>
    <col min="4343" max="4343" width="9.28515625" style="105" customWidth="1"/>
    <col min="4344" max="4351" width="10.28515625" style="105" customWidth="1"/>
    <col min="4352" max="4352" width="11.42578125" style="105"/>
    <col min="4353" max="4353" width="3.42578125" style="105" customWidth="1"/>
    <col min="4354" max="4354" width="5.140625" style="105" customWidth="1"/>
    <col min="4355" max="4355" width="16.85546875" style="105" customWidth="1"/>
    <col min="4356" max="4356" width="15" style="105" customWidth="1"/>
    <col min="4357" max="4357" width="14.28515625" style="105" customWidth="1"/>
    <col min="4358" max="4358" width="3.42578125" style="105" customWidth="1"/>
    <col min="4359" max="4359" width="15.42578125" style="105" customWidth="1"/>
    <col min="4360" max="4360" width="20" style="105" customWidth="1"/>
    <col min="4361" max="4361" width="17.42578125" style="105" customWidth="1"/>
    <col min="4362" max="4362" width="2" style="105" customWidth="1"/>
    <col min="4363" max="4368" width="0" style="105" hidden="1" customWidth="1"/>
    <col min="4369" max="4369" width="18.42578125" style="105" customWidth="1"/>
    <col min="4370" max="4597" width="11.42578125" style="105"/>
    <col min="4598" max="4598" width="24.5703125" style="105" customWidth="1"/>
    <col min="4599" max="4599" width="9.28515625" style="105" customWidth="1"/>
    <col min="4600" max="4607" width="10.28515625" style="105" customWidth="1"/>
    <col min="4608" max="4608" width="11.42578125" style="105"/>
    <col min="4609" max="4609" width="3.42578125" style="105" customWidth="1"/>
    <col min="4610" max="4610" width="5.140625" style="105" customWidth="1"/>
    <col min="4611" max="4611" width="16.85546875" style="105" customWidth="1"/>
    <col min="4612" max="4612" width="15" style="105" customWidth="1"/>
    <col min="4613" max="4613" width="14.28515625" style="105" customWidth="1"/>
    <col min="4614" max="4614" width="3.42578125" style="105" customWidth="1"/>
    <col min="4615" max="4615" width="15.42578125" style="105" customWidth="1"/>
    <col min="4616" max="4616" width="20" style="105" customWidth="1"/>
    <col min="4617" max="4617" width="17.42578125" style="105" customWidth="1"/>
    <col min="4618" max="4618" width="2" style="105" customWidth="1"/>
    <col min="4619" max="4624" width="0" style="105" hidden="1" customWidth="1"/>
    <col min="4625" max="4625" width="18.42578125" style="105" customWidth="1"/>
    <col min="4626" max="4853" width="11.42578125" style="105"/>
    <col min="4854" max="4854" width="24.5703125" style="105" customWidth="1"/>
    <col min="4855" max="4855" width="9.28515625" style="105" customWidth="1"/>
    <col min="4856" max="4863" width="10.28515625" style="105" customWidth="1"/>
    <col min="4864" max="4864" width="11.42578125" style="105"/>
    <col min="4865" max="4865" width="3.42578125" style="105" customWidth="1"/>
    <col min="4866" max="4866" width="5.140625" style="105" customWidth="1"/>
    <col min="4867" max="4867" width="16.85546875" style="105" customWidth="1"/>
    <col min="4868" max="4868" width="15" style="105" customWidth="1"/>
    <col min="4869" max="4869" width="14.28515625" style="105" customWidth="1"/>
    <col min="4870" max="4870" width="3.42578125" style="105" customWidth="1"/>
    <col min="4871" max="4871" width="15.42578125" style="105" customWidth="1"/>
    <col min="4872" max="4872" width="20" style="105" customWidth="1"/>
    <col min="4873" max="4873" width="17.42578125" style="105" customWidth="1"/>
    <col min="4874" max="4874" width="2" style="105" customWidth="1"/>
    <col min="4875" max="4880" width="0" style="105" hidden="1" customWidth="1"/>
    <col min="4881" max="4881" width="18.42578125" style="105" customWidth="1"/>
    <col min="4882" max="5109" width="11.42578125" style="105"/>
    <col min="5110" max="5110" width="24.5703125" style="105" customWidth="1"/>
    <col min="5111" max="5111" width="9.28515625" style="105" customWidth="1"/>
    <col min="5112" max="5119" width="10.28515625" style="105" customWidth="1"/>
    <col min="5120" max="5120" width="11.42578125" style="105"/>
    <col min="5121" max="5121" width="3.42578125" style="105" customWidth="1"/>
    <col min="5122" max="5122" width="5.140625" style="105" customWidth="1"/>
    <col min="5123" max="5123" width="16.85546875" style="105" customWidth="1"/>
    <col min="5124" max="5124" width="15" style="105" customWidth="1"/>
    <col min="5125" max="5125" width="14.28515625" style="105" customWidth="1"/>
    <col min="5126" max="5126" width="3.42578125" style="105" customWidth="1"/>
    <col min="5127" max="5127" width="15.42578125" style="105" customWidth="1"/>
    <col min="5128" max="5128" width="20" style="105" customWidth="1"/>
    <col min="5129" max="5129" width="17.42578125" style="105" customWidth="1"/>
    <col min="5130" max="5130" width="2" style="105" customWidth="1"/>
    <col min="5131" max="5136" width="0" style="105" hidden="1" customWidth="1"/>
    <col min="5137" max="5137" width="18.42578125" style="105" customWidth="1"/>
    <col min="5138" max="5365" width="11.42578125" style="105"/>
    <col min="5366" max="5366" width="24.5703125" style="105" customWidth="1"/>
    <col min="5367" max="5367" width="9.28515625" style="105" customWidth="1"/>
    <col min="5368" max="5375" width="10.28515625" style="105" customWidth="1"/>
    <col min="5376" max="5376" width="11.42578125" style="105"/>
    <col min="5377" max="5377" width="3.42578125" style="105" customWidth="1"/>
    <col min="5378" max="5378" width="5.140625" style="105" customWidth="1"/>
    <col min="5379" max="5379" width="16.85546875" style="105" customWidth="1"/>
    <col min="5380" max="5380" width="15" style="105" customWidth="1"/>
    <col min="5381" max="5381" width="14.28515625" style="105" customWidth="1"/>
    <col min="5382" max="5382" width="3.42578125" style="105" customWidth="1"/>
    <col min="5383" max="5383" width="15.42578125" style="105" customWidth="1"/>
    <col min="5384" max="5384" width="20" style="105" customWidth="1"/>
    <col min="5385" max="5385" width="17.42578125" style="105" customWidth="1"/>
    <col min="5386" max="5386" width="2" style="105" customWidth="1"/>
    <col min="5387" max="5392" width="0" style="105" hidden="1" customWidth="1"/>
    <col min="5393" max="5393" width="18.42578125" style="105" customWidth="1"/>
    <col min="5394" max="5621" width="11.42578125" style="105"/>
    <col min="5622" max="5622" width="24.5703125" style="105" customWidth="1"/>
    <col min="5623" max="5623" width="9.28515625" style="105" customWidth="1"/>
    <col min="5624" max="5631" width="10.28515625" style="105" customWidth="1"/>
    <col min="5632" max="5632" width="11.42578125" style="105"/>
    <col min="5633" max="5633" width="3.42578125" style="105" customWidth="1"/>
    <col min="5634" max="5634" width="5.140625" style="105" customWidth="1"/>
    <col min="5635" max="5635" width="16.85546875" style="105" customWidth="1"/>
    <col min="5636" max="5636" width="15" style="105" customWidth="1"/>
    <col min="5637" max="5637" width="14.28515625" style="105" customWidth="1"/>
    <col min="5638" max="5638" width="3.42578125" style="105" customWidth="1"/>
    <col min="5639" max="5639" width="15.42578125" style="105" customWidth="1"/>
    <col min="5640" max="5640" width="20" style="105" customWidth="1"/>
    <col min="5641" max="5641" width="17.42578125" style="105" customWidth="1"/>
    <col min="5642" max="5642" width="2" style="105" customWidth="1"/>
    <col min="5643" max="5648" width="0" style="105" hidden="1" customWidth="1"/>
    <col min="5649" max="5649" width="18.42578125" style="105" customWidth="1"/>
    <col min="5650" max="5877" width="11.42578125" style="105"/>
    <col min="5878" max="5878" width="24.5703125" style="105" customWidth="1"/>
    <col min="5879" max="5879" width="9.28515625" style="105" customWidth="1"/>
    <col min="5880" max="5887" width="10.28515625" style="105" customWidth="1"/>
    <col min="5888" max="5888" width="11.42578125" style="105"/>
    <col min="5889" max="5889" width="3.42578125" style="105" customWidth="1"/>
    <col min="5890" max="5890" width="5.140625" style="105" customWidth="1"/>
    <col min="5891" max="5891" width="16.85546875" style="105" customWidth="1"/>
    <col min="5892" max="5892" width="15" style="105" customWidth="1"/>
    <col min="5893" max="5893" width="14.28515625" style="105" customWidth="1"/>
    <col min="5894" max="5894" width="3.42578125" style="105" customWidth="1"/>
    <col min="5895" max="5895" width="15.42578125" style="105" customWidth="1"/>
    <col min="5896" max="5896" width="20" style="105" customWidth="1"/>
    <col min="5897" max="5897" width="17.42578125" style="105" customWidth="1"/>
    <col min="5898" max="5898" width="2" style="105" customWidth="1"/>
    <col min="5899" max="5904" width="0" style="105" hidden="1" customWidth="1"/>
    <col min="5905" max="5905" width="18.42578125" style="105" customWidth="1"/>
    <col min="5906" max="6133" width="11.42578125" style="105"/>
    <col min="6134" max="6134" width="24.5703125" style="105" customWidth="1"/>
    <col min="6135" max="6135" width="9.28515625" style="105" customWidth="1"/>
    <col min="6136" max="6143" width="10.28515625" style="105" customWidth="1"/>
    <col min="6144" max="6144" width="11.42578125" style="105"/>
    <col min="6145" max="6145" width="3.42578125" style="105" customWidth="1"/>
    <col min="6146" max="6146" width="5.140625" style="105" customWidth="1"/>
    <col min="6147" max="6147" width="16.85546875" style="105" customWidth="1"/>
    <col min="6148" max="6148" width="15" style="105" customWidth="1"/>
    <col min="6149" max="6149" width="14.28515625" style="105" customWidth="1"/>
    <col min="6150" max="6150" width="3.42578125" style="105" customWidth="1"/>
    <col min="6151" max="6151" width="15.42578125" style="105" customWidth="1"/>
    <col min="6152" max="6152" width="20" style="105" customWidth="1"/>
    <col min="6153" max="6153" width="17.42578125" style="105" customWidth="1"/>
    <col min="6154" max="6154" width="2" style="105" customWidth="1"/>
    <col min="6155" max="6160" width="0" style="105" hidden="1" customWidth="1"/>
    <col min="6161" max="6161" width="18.42578125" style="105" customWidth="1"/>
    <col min="6162" max="6389" width="11.42578125" style="105"/>
    <col min="6390" max="6390" width="24.5703125" style="105" customWidth="1"/>
    <col min="6391" max="6391" width="9.28515625" style="105" customWidth="1"/>
    <col min="6392" max="6399" width="10.28515625" style="105" customWidth="1"/>
    <col min="6400" max="6400" width="11.42578125" style="105"/>
    <col min="6401" max="6401" width="3.42578125" style="105" customWidth="1"/>
    <col min="6402" max="6402" width="5.140625" style="105" customWidth="1"/>
    <col min="6403" max="6403" width="16.85546875" style="105" customWidth="1"/>
    <col min="6404" max="6404" width="15" style="105" customWidth="1"/>
    <col min="6405" max="6405" width="14.28515625" style="105" customWidth="1"/>
    <col min="6406" max="6406" width="3.42578125" style="105" customWidth="1"/>
    <col min="6407" max="6407" width="15.42578125" style="105" customWidth="1"/>
    <col min="6408" max="6408" width="20" style="105" customWidth="1"/>
    <col min="6409" max="6409" width="17.42578125" style="105" customWidth="1"/>
    <col min="6410" max="6410" width="2" style="105" customWidth="1"/>
    <col min="6411" max="6416" width="0" style="105" hidden="1" customWidth="1"/>
    <col min="6417" max="6417" width="18.42578125" style="105" customWidth="1"/>
    <col min="6418" max="6645" width="11.42578125" style="105"/>
    <col min="6646" max="6646" width="24.5703125" style="105" customWidth="1"/>
    <col min="6647" max="6647" width="9.28515625" style="105" customWidth="1"/>
    <col min="6648" max="6655" width="10.28515625" style="105" customWidth="1"/>
    <col min="6656" max="6656" width="11.42578125" style="105"/>
    <col min="6657" max="6657" width="3.42578125" style="105" customWidth="1"/>
    <col min="6658" max="6658" width="5.140625" style="105" customWidth="1"/>
    <col min="6659" max="6659" width="16.85546875" style="105" customWidth="1"/>
    <col min="6660" max="6660" width="15" style="105" customWidth="1"/>
    <col min="6661" max="6661" width="14.28515625" style="105" customWidth="1"/>
    <col min="6662" max="6662" width="3.42578125" style="105" customWidth="1"/>
    <col min="6663" max="6663" width="15.42578125" style="105" customWidth="1"/>
    <col min="6664" max="6664" width="20" style="105" customWidth="1"/>
    <col min="6665" max="6665" width="17.42578125" style="105" customWidth="1"/>
    <col min="6666" max="6666" width="2" style="105" customWidth="1"/>
    <col min="6667" max="6672" width="0" style="105" hidden="1" customWidth="1"/>
    <col min="6673" max="6673" width="18.42578125" style="105" customWidth="1"/>
    <col min="6674" max="6901" width="11.42578125" style="105"/>
    <col min="6902" max="6902" width="24.5703125" style="105" customWidth="1"/>
    <col min="6903" max="6903" width="9.28515625" style="105" customWidth="1"/>
    <col min="6904" max="6911" width="10.28515625" style="105" customWidth="1"/>
    <col min="6912" max="6912" width="11.42578125" style="105"/>
    <col min="6913" max="6913" width="3.42578125" style="105" customWidth="1"/>
    <col min="6914" max="6914" width="5.140625" style="105" customWidth="1"/>
    <col min="6915" max="6915" width="16.85546875" style="105" customWidth="1"/>
    <col min="6916" max="6916" width="15" style="105" customWidth="1"/>
    <col min="6917" max="6917" width="14.28515625" style="105" customWidth="1"/>
    <col min="6918" max="6918" width="3.42578125" style="105" customWidth="1"/>
    <col min="6919" max="6919" width="15.42578125" style="105" customWidth="1"/>
    <col min="6920" max="6920" width="20" style="105" customWidth="1"/>
    <col min="6921" max="6921" width="17.42578125" style="105" customWidth="1"/>
    <col min="6922" max="6922" width="2" style="105" customWidth="1"/>
    <col min="6923" max="6928" width="0" style="105" hidden="1" customWidth="1"/>
    <col min="6929" max="6929" width="18.42578125" style="105" customWidth="1"/>
    <col min="6930" max="7157" width="11.42578125" style="105"/>
    <col min="7158" max="7158" width="24.5703125" style="105" customWidth="1"/>
    <col min="7159" max="7159" width="9.28515625" style="105" customWidth="1"/>
    <col min="7160" max="7167" width="10.28515625" style="105" customWidth="1"/>
    <col min="7168" max="7168" width="11.42578125" style="105"/>
    <col min="7169" max="7169" width="3.42578125" style="105" customWidth="1"/>
    <col min="7170" max="7170" width="5.140625" style="105" customWidth="1"/>
    <col min="7171" max="7171" width="16.85546875" style="105" customWidth="1"/>
    <col min="7172" max="7172" width="15" style="105" customWidth="1"/>
    <col min="7173" max="7173" width="14.28515625" style="105" customWidth="1"/>
    <col min="7174" max="7174" width="3.42578125" style="105" customWidth="1"/>
    <col min="7175" max="7175" width="15.42578125" style="105" customWidth="1"/>
    <col min="7176" max="7176" width="20" style="105" customWidth="1"/>
    <col min="7177" max="7177" width="17.42578125" style="105" customWidth="1"/>
    <col min="7178" max="7178" width="2" style="105" customWidth="1"/>
    <col min="7179" max="7184" width="0" style="105" hidden="1" customWidth="1"/>
    <col min="7185" max="7185" width="18.42578125" style="105" customWidth="1"/>
    <col min="7186" max="7413" width="11.42578125" style="105"/>
    <col min="7414" max="7414" width="24.5703125" style="105" customWidth="1"/>
    <col min="7415" max="7415" width="9.28515625" style="105" customWidth="1"/>
    <col min="7416" max="7423" width="10.28515625" style="105" customWidth="1"/>
    <col min="7424" max="7424" width="11.42578125" style="105"/>
    <col min="7425" max="7425" width="3.42578125" style="105" customWidth="1"/>
    <col min="7426" max="7426" width="5.140625" style="105" customWidth="1"/>
    <col min="7427" max="7427" width="16.85546875" style="105" customWidth="1"/>
    <col min="7428" max="7428" width="15" style="105" customWidth="1"/>
    <col min="7429" max="7429" width="14.28515625" style="105" customWidth="1"/>
    <col min="7430" max="7430" width="3.42578125" style="105" customWidth="1"/>
    <col min="7431" max="7431" width="15.42578125" style="105" customWidth="1"/>
    <col min="7432" max="7432" width="20" style="105" customWidth="1"/>
    <col min="7433" max="7433" width="17.42578125" style="105" customWidth="1"/>
    <col min="7434" max="7434" width="2" style="105" customWidth="1"/>
    <col min="7435" max="7440" width="0" style="105" hidden="1" customWidth="1"/>
    <col min="7441" max="7441" width="18.42578125" style="105" customWidth="1"/>
    <col min="7442" max="7669" width="11.42578125" style="105"/>
    <col min="7670" max="7670" width="24.5703125" style="105" customWidth="1"/>
    <col min="7671" max="7671" width="9.28515625" style="105" customWidth="1"/>
    <col min="7672" max="7679" width="10.28515625" style="105" customWidth="1"/>
    <col min="7680" max="7680" width="11.42578125" style="105"/>
    <col min="7681" max="7681" width="3.42578125" style="105" customWidth="1"/>
    <col min="7682" max="7682" width="5.140625" style="105" customWidth="1"/>
    <col min="7683" max="7683" width="16.85546875" style="105" customWidth="1"/>
    <col min="7684" max="7684" width="15" style="105" customWidth="1"/>
    <col min="7685" max="7685" width="14.28515625" style="105" customWidth="1"/>
    <col min="7686" max="7686" width="3.42578125" style="105" customWidth="1"/>
    <col min="7687" max="7687" width="15.42578125" style="105" customWidth="1"/>
    <col min="7688" max="7688" width="20" style="105" customWidth="1"/>
    <col min="7689" max="7689" width="17.42578125" style="105" customWidth="1"/>
    <col min="7690" max="7690" width="2" style="105" customWidth="1"/>
    <col min="7691" max="7696" width="0" style="105" hidden="1" customWidth="1"/>
    <col min="7697" max="7697" width="18.42578125" style="105" customWidth="1"/>
    <col min="7698" max="7925" width="11.42578125" style="105"/>
    <col min="7926" max="7926" width="24.5703125" style="105" customWidth="1"/>
    <col min="7927" max="7927" width="9.28515625" style="105" customWidth="1"/>
    <col min="7928" max="7935" width="10.28515625" style="105" customWidth="1"/>
    <col min="7936" max="7936" width="11.42578125" style="105"/>
    <col min="7937" max="7937" width="3.42578125" style="105" customWidth="1"/>
    <col min="7938" max="7938" width="5.140625" style="105" customWidth="1"/>
    <col min="7939" max="7939" width="16.85546875" style="105" customWidth="1"/>
    <col min="7940" max="7940" width="15" style="105" customWidth="1"/>
    <col min="7941" max="7941" width="14.28515625" style="105" customWidth="1"/>
    <col min="7942" max="7942" width="3.42578125" style="105" customWidth="1"/>
    <col min="7943" max="7943" width="15.42578125" style="105" customWidth="1"/>
    <col min="7944" max="7944" width="20" style="105" customWidth="1"/>
    <col min="7945" max="7945" width="17.42578125" style="105" customWidth="1"/>
    <col min="7946" max="7946" width="2" style="105" customWidth="1"/>
    <col min="7947" max="7952" width="0" style="105" hidden="1" customWidth="1"/>
    <col min="7953" max="7953" width="18.42578125" style="105" customWidth="1"/>
    <col min="7954" max="8181" width="11.42578125" style="105"/>
    <col min="8182" max="8182" width="24.5703125" style="105" customWidth="1"/>
    <col min="8183" max="8183" width="9.28515625" style="105" customWidth="1"/>
    <col min="8184" max="8191" width="10.28515625" style="105" customWidth="1"/>
    <col min="8192" max="8192" width="11.42578125" style="105"/>
    <col min="8193" max="8193" width="3.42578125" style="105" customWidth="1"/>
    <col min="8194" max="8194" width="5.140625" style="105" customWidth="1"/>
    <col min="8195" max="8195" width="16.85546875" style="105" customWidth="1"/>
    <col min="8196" max="8196" width="15" style="105" customWidth="1"/>
    <col min="8197" max="8197" width="14.28515625" style="105" customWidth="1"/>
    <col min="8198" max="8198" width="3.42578125" style="105" customWidth="1"/>
    <col min="8199" max="8199" width="15.42578125" style="105" customWidth="1"/>
    <col min="8200" max="8200" width="20" style="105" customWidth="1"/>
    <col min="8201" max="8201" width="17.42578125" style="105" customWidth="1"/>
    <col min="8202" max="8202" width="2" style="105" customWidth="1"/>
    <col min="8203" max="8208" width="0" style="105" hidden="1" customWidth="1"/>
    <col min="8209" max="8209" width="18.42578125" style="105" customWidth="1"/>
    <col min="8210" max="8437" width="11.42578125" style="105"/>
    <col min="8438" max="8438" width="24.5703125" style="105" customWidth="1"/>
    <col min="8439" max="8439" width="9.28515625" style="105" customWidth="1"/>
    <col min="8440" max="8447" width="10.28515625" style="105" customWidth="1"/>
    <col min="8448" max="8448" width="11.42578125" style="105"/>
    <col min="8449" max="8449" width="3.42578125" style="105" customWidth="1"/>
    <col min="8450" max="8450" width="5.140625" style="105" customWidth="1"/>
    <col min="8451" max="8451" width="16.85546875" style="105" customWidth="1"/>
    <col min="8452" max="8452" width="15" style="105" customWidth="1"/>
    <col min="8453" max="8453" width="14.28515625" style="105" customWidth="1"/>
    <col min="8454" max="8454" width="3.42578125" style="105" customWidth="1"/>
    <col min="8455" max="8455" width="15.42578125" style="105" customWidth="1"/>
    <col min="8456" max="8456" width="20" style="105" customWidth="1"/>
    <col min="8457" max="8457" width="17.42578125" style="105" customWidth="1"/>
    <col min="8458" max="8458" width="2" style="105" customWidth="1"/>
    <col min="8459" max="8464" width="0" style="105" hidden="1" customWidth="1"/>
    <col min="8465" max="8465" width="18.42578125" style="105" customWidth="1"/>
    <col min="8466" max="8693" width="11.42578125" style="105"/>
    <col min="8694" max="8694" width="24.5703125" style="105" customWidth="1"/>
    <col min="8695" max="8695" width="9.28515625" style="105" customWidth="1"/>
    <col min="8696" max="8703" width="10.28515625" style="105" customWidth="1"/>
    <col min="8704" max="8704" width="11.42578125" style="105"/>
    <col min="8705" max="8705" width="3.42578125" style="105" customWidth="1"/>
    <col min="8706" max="8706" width="5.140625" style="105" customWidth="1"/>
    <col min="8707" max="8707" width="16.85546875" style="105" customWidth="1"/>
    <col min="8708" max="8708" width="15" style="105" customWidth="1"/>
    <col min="8709" max="8709" width="14.28515625" style="105" customWidth="1"/>
    <col min="8710" max="8710" width="3.42578125" style="105" customWidth="1"/>
    <col min="8711" max="8711" width="15.42578125" style="105" customWidth="1"/>
    <col min="8712" max="8712" width="20" style="105" customWidth="1"/>
    <col min="8713" max="8713" width="17.42578125" style="105" customWidth="1"/>
    <col min="8714" max="8714" width="2" style="105" customWidth="1"/>
    <col min="8715" max="8720" width="0" style="105" hidden="1" customWidth="1"/>
    <col min="8721" max="8721" width="18.42578125" style="105" customWidth="1"/>
    <col min="8722" max="8949" width="11.42578125" style="105"/>
    <col min="8950" max="8950" width="24.5703125" style="105" customWidth="1"/>
    <col min="8951" max="8951" width="9.28515625" style="105" customWidth="1"/>
    <col min="8952" max="8959" width="10.28515625" style="105" customWidth="1"/>
    <col min="8960" max="8960" width="11.42578125" style="105"/>
    <col min="8961" max="8961" width="3.42578125" style="105" customWidth="1"/>
    <col min="8962" max="8962" width="5.140625" style="105" customWidth="1"/>
    <col min="8963" max="8963" width="16.85546875" style="105" customWidth="1"/>
    <col min="8964" max="8964" width="15" style="105" customWidth="1"/>
    <col min="8965" max="8965" width="14.28515625" style="105" customWidth="1"/>
    <col min="8966" max="8966" width="3.42578125" style="105" customWidth="1"/>
    <col min="8967" max="8967" width="15.42578125" style="105" customWidth="1"/>
    <col min="8968" max="8968" width="20" style="105" customWidth="1"/>
    <col min="8969" max="8969" width="17.42578125" style="105" customWidth="1"/>
    <col min="8970" max="8970" width="2" style="105" customWidth="1"/>
    <col min="8971" max="8976" width="0" style="105" hidden="1" customWidth="1"/>
    <col min="8977" max="8977" width="18.42578125" style="105" customWidth="1"/>
    <col min="8978" max="9205" width="11.42578125" style="105"/>
    <col min="9206" max="9206" width="24.5703125" style="105" customWidth="1"/>
    <col min="9207" max="9207" width="9.28515625" style="105" customWidth="1"/>
    <col min="9208" max="9215" width="10.28515625" style="105" customWidth="1"/>
    <col min="9216" max="9216" width="11.42578125" style="105"/>
    <col min="9217" max="9217" width="3.42578125" style="105" customWidth="1"/>
    <col min="9218" max="9218" width="5.140625" style="105" customWidth="1"/>
    <col min="9219" max="9219" width="16.85546875" style="105" customWidth="1"/>
    <col min="9220" max="9220" width="15" style="105" customWidth="1"/>
    <col min="9221" max="9221" width="14.28515625" style="105" customWidth="1"/>
    <col min="9222" max="9222" width="3.42578125" style="105" customWidth="1"/>
    <col min="9223" max="9223" width="15.42578125" style="105" customWidth="1"/>
    <col min="9224" max="9224" width="20" style="105" customWidth="1"/>
    <col min="9225" max="9225" width="17.42578125" style="105" customWidth="1"/>
    <col min="9226" max="9226" width="2" style="105" customWidth="1"/>
    <col min="9227" max="9232" width="0" style="105" hidden="1" customWidth="1"/>
    <col min="9233" max="9233" width="18.42578125" style="105" customWidth="1"/>
    <col min="9234" max="9461" width="11.42578125" style="105"/>
    <col min="9462" max="9462" width="24.5703125" style="105" customWidth="1"/>
    <col min="9463" max="9463" width="9.28515625" style="105" customWidth="1"/>
    <col min="9464" max="9471" width="10.28515625" style="105" customWidth="1"/>
    <col min="9472" max="9472" width="11.42578125" style="105"/>
    <col min="9473" max="9473" width="3.42578125" style="105" customWidth="1"/>
    <col min="9474" max="9474" width="5.140625" style="105" customWidth="1"/>
    <col min="9475" max="9475" width="16.85546875" style="105" customWidth="1"/>
    <col min="9476" max="9476" width="15" style="105" customWidth="1"/>
    <col min="9477" max="9477" width="14.28515625" style="105" customWidth="1"/>
    <col min="9478" max="9478" width="3.42578125" style="105" customWidth="1"/>
    <col min="9479" max="9479" width="15.42578125" style="105" customWidth="1"/>
    <col min="9480" max="9480" width="20" style="105" customWidth="1"/>
    <col min="9481" max="9481" width="17.42578125" style="105" customWidth="1"/>
    <col min="9482" max="9482" width="2" style="105" customWidth="1"/>
    <col min="9483" max="9488" width="0" style="105" hidden="1" customWidth="1"/>
    <col min="9489" max="9489" width="18.42578125" style="105" customWidth="1"/>
    <col min="9490" max="9717" width="11.42578125" style="105"/>
    <col min="9718" max="9718" width="24.5703125" style="105" customWidth="1"/>
    <col min="9719" max="9719" width="9.28515625" style="105" customWidth="1"/>
    <col min="9720" max="9727" width="10.28515625" style="105" customWidth="1"/>
    <col min="9728" max="9728" width="11.42578125" style="105"/>
    <col min="9729" max="9729" width="3.42578125" style="105" customWidth="1"/>
    <col min="9730" max="9730" width="5.140625" style="105" customWidth="1"/>
    <col min="9731" max="9731" width="16.85546875" style="105" customWidth="1"/>
    <col min="9732" max="9732" width="15" style="105" customWidth="1"/>
    <col min="9733" max="9733" width="14.28515625" style="105" customWidth="1"/>
    <col min="9734" max="9734" width="3.42578125" style="105" customWidth="1"/>
    <col min="9735" max="9735" width="15.42578125" style="105" customWidth="1"/>
    <col min="9736" max="9736" width="20" style="105" customWidth="1"/>
    <col min="9737" max="9737" width="17.42578125" style="105" customWidth="1"/>
    <col min="9738" max="9738" width="2" style="105" customWidth="1"/>
    <col min="9739" max="9744" width="0" style="105" hidden="1" customWidth="1"/>
    <col min="9745" max="9745" width="18.42578125" style="105" customWidth="1"/>
    <col min="9746" max="9973" width="11.42578125" style="105"/>
    <col min="9974" max="9974" width="24.5703125" style="105" customWidth="1"/>
    <col min="9975" max="9975" width="9.28515625" style="105" customWidth="1"/>
    <col min="9976" max="9983" width="10.28515625" style="105" customWidth="1"/>
    <col min="9984" max="9984" width="11.42578125" style="105"/>
    <col min="9985" max="9985" width="3.42578125" style="105" customWidth="1"/>
    <col min="9986" max="9986" width="5.140625" style="105" customWidth="1"/>
    <col min="9987" max="9987" width="16.85546875" style="105" customWidth="1"/>
    <col min="9988" max="9988" width="15" style="105" customWidth="1"/>
    <col min="9989" max="9989" width="14.28515625" style="105" customWidth="1"/>
    <col min="9990" max="9990" width="3.42578125" style="105" customWidth="1"/>
    <col min="9991" max="9991" width="15.42578125" style="105" customWidth="1"/>
    <col min="9992" max="9992" width="20" style="105" customWidth="1"/>
    <col min="9993" max="9993" width="17.42578125" style="105" customWidth="1"/>
    <col min="9994" max="9994" width="2" style="105" customWidth="1"/>
    <col min="9995" max="10000" width="0" style="105" hidden="1" customWidth="1"/>
    <col min="10001" max="10001" width="18.42578125" style="105" customWidth="1"/>
    <col min="10002" max="10229" width="11.42578125" style="105"/>
    <col min="10230" max="10230" width="24.5703125" style="105" customWidth="1"/>
    <col min="10231" max="10231" width="9.28515625" style="105" customWidth="1"/>
    <col min="10232" max="10239" width="10.28515625" style="105" customWidth="1"/>
    <col min="10240" max="10240" width="11.42578125" style="105"/>
    <col min="10241" max="10241" width="3.42578125" style="105" customWidth="1"/>
    <col min="10242" max="10242" width="5.140625" style="105" customWidth="1"/>
    <col min="10243" max="10243" width="16.85546875" style="105" customWidth="1"/>
    <col min="10244" max="10244" width="15" style="105" customWidth="1"/>
    <col min="10245" max="10245" width="14.28515625" style="105" customWidth="1"/>
    <col min="10246" max="10246" width="3.42578125" style="105" customWidth="1"/>
    <col min="10247" max="10247" width="15.42578125" style="105" customWidth="1"/>
    <col min="10248" max="10248" width="20" style="105" customWidth="1"/>
    <col min="10249" max="10249" width="17.42578125" style="105" customWidth="1"/>
    <col min="10250" max="10250" width="2" style="105" customWidth="1"/>
    <col min="10251" max="10256" width="0" style="105" hidden="1" customWidth="1"/>
    <col min="10257" max="10257" width="18.42578125" style="105" customWidth="1"/>
    <col min="10258" max="10485" width="11.42578125" style="105"/>
    <col min="10486" max="10486" width="24.5703125" style="105" customWidth="1"/>
    <col min="10487" max="10487" width="9.28515625" style="105" customWidth="1"/>
    <col min="10488" max="10495" width="10.28515625" style="105" customWidth="1"/>
    <col min="10496" max="10496" width="11.42578125" style="105"/>
    <col min="10497" max="10497" width="3.42578125" style="105" customWidth="1"/>
    <col min="10498" max="10498" width="5.140625" style="105" customWidth="1"/>
    <col min="10499" max="10499" width="16.85546875" style="105" customWidth="1"/>
    <col min="10500" max="10500" width="15" style="105" customWidth="1"/>
    <col min="10501" max="10501" width="14.28515625" style="105" customWidth="1"/>
    <col min="10502" max="10502" width="3.42578125" style="105" customWidth="1"/>
    <col min="10503" max="10503" width="15.42578125" style="105" customWidth="1"/>
    <col min="10504" max="10504" width="20" style="105" customWidth="1"/>
    <col min="10505" max="10505" width="17.42578125" style="105" customWidth="1"/>
    <col min="10506" max="10506" width="2" style="105" customWidth="1"/>
    <col min="10507" max="10512" width="0" style="105" hidden="1" customWidth="1"/>
    <col min="10513" max="10513" width="18.42578125" style="105" customWidth="1"/>
    <col min="10514" max="10741" width="11.42578125" style="105"/>
    <col min="10742" max="10742" width="24.5703125" style="105" customWidth="1"/>
    <col min="10743" max="10743" width="9.28515625" style="105" customWidth="1"/>
    <col min="10744" max="10751" width="10.28515625" style="105" customWidth="1"/>
    <col min="10752" max="10752" width="11.42578125" style="105"/>
    <col min="10753" max="10753" width="3.42578125" style="105" customWidth="1"/>
    <col min="10754" max="10754" width="5.140625" style="105" customWidth="1"/>
    <col min="10755" max="10755" width="16.85546875" style="105" customWidth="1"/>
    <col min="10756" max="10756" width="15" style="105" customWidth="1"/>
    <col min="10757" max="10757" width="14.28515625" style="105" customWidth="1"/>
    <col min="10758" max="10758" width="3.42578125" style="105" customWidth="1"/>
    <col min="10759" max="10759" width="15.42578125" style="105" customWidth="1"/>
    <col min="10760" max="10760" width="20" style="105" customWidth="1"/>
    <col min="10761" max="10761" width="17.42578125" style="105" customWidth="1"/>
    <col min="10762" max="10762" width="2" style="105" customWidth="1"/>
    <col min="10763" max="10768" width="0" style="105" hidden="1" customWidth="1"/>
    <col min="10769" max="10769" width="18.42578125" style="105" customWidth="1"/>
    <col min="10770" max="10997" width="11.42578125" style="105"/>
    <col min="10998" max="10998" width="24.5703125" style="105" customWidth="1"/>
    <col min="10999" max="10999" width="9.28515625" style="105" customWidth="1"/>
    <col min="11000" max="11007" width="10.28515625" style="105" customWidth="1"/>
    <col min="11008" max="11008" width="11.42578125" style="105"/>
    <col min="11009" max="11009" width="3.42578125" style="105" customWidth="1"/>
    <col min="11010" max="11010" width="5.140625" style="105" customWidth="1"/>
    <col min="11011" max="11011" width="16.85546875" style="105" customWidth="1"/>
    <col min="11012" max="11012" width="15" style="105" customWidth="1"/>
    <col min="11013" max="11013" width="14.28515625" style="105" customWidth="1"/>
    <col min="11014" max="11014" width="3.42578125" style="105" customWidth="1"/>
    <col min="11015" max="11015" width="15.42578125" style="105" customWidth="1"/>
    <col min="11016" max="11016" width="20" style="105" customWidth="1"/>
    <col min="11017" max="11017" width="17.42578125" style="105" customWidth="1"/>
    <col min="11018" max="11018" width="2" style="105" customWidth="1"/>
    <col min="11019" max="11024" width="0" style="105" hidden="1" customWidth="1"/>
    <col min="11025" max="11025" width="18.42578125" style="105" customWidth="1"/>
    <col min="11026" max="11253" width="11.42578125" style="105"/>
    <col min="11254" max="11254" width="24.5703125" style="105" customWidth="1"/>
    <col min="11255" max="11255" width="9.28515625" style="105" customWidth="1"/>
    <col min="11256" max="11263" width="10.28515625" style="105" customWidth="1"/>
    <col min="11264" max="11264" width="11.42578125" style="105"/>
    <col min="11265" max="11265" width="3.42578125" style="105" customWidth="1"/>
    <col min="11266" max="11266" width="5.140625" style="105" customWidth="1"/>
    <col min="11267" max="11267" width="16.85546875" style="105" customWidth="1"/>
    <col min="11268" max="11268" width="15" style="105" customWidth="1"/>
    <col min="11269" max="11269" width="14.28515625" style="105" customWidth="1"/>
    <col min="11270" max="11270" width="3.42578125" style="105" customWidth="1"/>
    <col min="11271" max="11271" width="15.42578125" style="105" customWidth="1"/>
    <col min="11272" max="11272" width="20" style="105" customWidth="1"/>
    <col min="11273" max="11273" width="17.42578125" style="105" customWidth="1"/>
    <col min="11274" max="11274" width="2" style="105" customWidth="1"/>
    <col min="11275" max="11280" width="0" style="105" hidden="1" customWidth="1"/>
    <col min="11281" max="11281" width="18.42578125" style="105" customWidth="1"/>
    <col min="11282" max="11509" width="11.42578125" style="105"/>
    <col min="11510" max="11510" width="24.5703125" style="105" customWidth="1"/>
    <col min="11511" max="11511" width="9.28515625" style="105" customWidth="1"/>
    <col min="11512" max="11519" width="10.28515625" style="105" customWidth="1"/>
    <col min="11520" max="11520" width="11.42578125" style="105"/>
    <col min="11521" max="11521" width="3.42578125" style="105" customWidth="1"/>
    <col min="11522" max="11522" width="5.140625" style="105" customWidth="1"/>
    <col min="11523" max="11523" width="16.85546875" style="105" customWidth="1"/>
    <col min="11524" max="11524" width="15" style="105" customWidth="1"/>
    <col min="11525" max="11525" width="14.28515625" style="105" customWidth="1"/>
    <col min="11526" max="11526" width="3.42578125" style="105" customWidth="1"/>
    <col min="11527" max="11527" width="15.42578125" style="105" customWidth="1"/>
    <col min="11528" max="11528" width="20" style="105" customWidth="1"/>
    <col min="11529" max="11529" width="17.42578125" style="105" customWidth="1"/>
    <col min="11530" max="11530" width="2" style="105" customWidth="1"/>
    <col min="11531" max="11536" width="0" style="105" hidden="1" customWidth="1"/>
    <col min="11537" max="11537" width="18.42578125" style="105" customWidth="1"/>
    <col min="11538" max="11765" width="11.42578125" style="105"/>
    <col min="11766" max="11766" width="24.5703125" style="105" customWidth="1"/>
    <col min="11767" max="11767" width="9.28515625" style="105" customWidth="1"/>
    <col min="11768" max="11775" width="10.28515625" style="105" customWidth="1"/>
    <col min="11776" max="11776" width="11.42578125" style="105"/>
    <col min="11777" max="11777" width="3.42578125" style="105" customWidth="1"/>
    <col min="11778" max="11778" width="5.140625" style="105" customWidth="1"/>
    <col min="11779" max="11779" width="16.85546875" style="105" customWidth="1"/>
    <col min="11780" max="11780" width="15" style="105" customWidth="1"/>
    <col min="11781" max="11781" width="14.28515625" style="105" customWidth="1"/>
    <col min="11782" max="11782" width="3.42578125" style="105" customWidth="1"/>
    <col min="11783" max="11783" width="15.42578125" style="105" customWidth="1"/>
    <col min="11784" max="11784" width="20" style="105" customWidth="1"/>
    <col min="11785" max="11785" width="17.42578125" style="105" customWidth="1"/>
    <col min="11786" max="11786" width="2" style="105" customWidth="1"/>
    <col min="11787" max="11792" width="0" style="105" hidden="1" customWidth="1"/>
    <col min="11793" max="11793" width="18.42578125" style="105" customWidth="1"/>
    <col min="11794" max="12021" width="11.42578125" style="105"/>
    <col min="12022" max="12022" width="24.5703125" style="105" customWidth="1"/>
    <col min="12023" max="12023" width="9.28515625" style="105" customWidth="1"/>
    <col min="12024" max="12031" width="10.28515625" style="105" customWidth="1"/>
    <col min="12032" max="12032" width="11.42578125" style="105"/>
    <col min="12033" max="12033" width="3.42578125" style="105" customWidth="1"/>
    <col min="12034" max="12034" width="5.140625" style="105" customWidth="1"/>
    <col min="12035" max="12035" width="16.85546875" style="105" customWidth="1"/>
    <col min="12036" max="12036" width="15" style="105" customWidth="1"/>
    <col min="12037" max="12037" width="14.28515625" style="105" customWidth="1"/>
    <col min="12038" max="12038" width="3.42578125" style="105" customWidth="1"/>
    <col min="12039" max="12039" width="15.42578125" style="105" customWidth="1"/>
    <col min="12040" max="12040" width="20" style="105" customWidth="1"/>
    <col min="12041" max="12041" width="17.42578125" style="105" customWidth="1"/>
    <col min="12042" max="12042" width="2" style="105" customWidth="1"/>
    <col min="12043" max="12048" width="0" style="105" hidden="1" customWidth="1"/>
    <col min="12049" max="12049" width="18.42578125" style="105" customWidth="1"/>
    <col min="12050" max="12277" width="11.42578125" style="105"/>
    <col min="12278" max="12278" width="24.5703125" style="105" customWidth="1"/>
    <col min="12279" max="12279" width="9.28515625" style="105" customWidth="1"/>
    <col min="12280" max="12287" width="10.28515625" style="105" customWidth="1"/>
    <col min="12288" max="12288" width="11.42578125" style="105"/>
    <col min="12289" max="12289" width="3.42578125" style="105" customWidth="1"/>
    <col min="12290" max="12290" width="5.140625" style="105" customWidth="1"/>
    <col min="12291" max="12291" width="16.85546875" style="105" customWidth="1"/>
    <col min="12292" max="12292" width="15" style="105" customWidth="1"/>
    <col min="12293" max="12293" width="14.28515625" style="105" customWidth="1"/>
    <col min="12294" max="12294" width="3.42578125" style="105" customWidth="1"/>
    <col min="12295" max="12295" width="15.42578125" style="105" customWidth="1"/>
    <col min="12296" max="12296" width="20" style="105" customWidth="1"/>
    <col min="12297" max="12297" width="17.42578125" style="105" customWidth="1"/>
    <col min="12298" max="12298" width="2" style="105" customWidth="1"/>
    <col min="12299" max="12304" width="0" style="105" hidden="1" customWidth="1"/>
    <col min="12305" max="12305" width="18.42578125" style="105" customWidth="1"/>
    <col min="12306" max="12533" width="11.42578125" style="105"/>
    <col min="12534" max="12534" width="24.5703125" style="105" customWidth="1"/>
    <col min="12535" max="12535" width="9.28515625" style="105" customWidth="1"/>
    <col min="12536" max="12543" width="10.28515625" style="105" customWidth="1"/>
    <col min="12544" max="12544" width="11.42578125" style="105"/>
    <col min="12545" max="12545" width="3.42578125" style="105" customWidth="1"/>
    <col min="12546" max="12546" width="5.140625" style="105" customWidth="1"/>
    <col min="12547" max="12547" width="16.85546875" style="105" customWidth="1"/>
    <col min="12548" max="12548" width="15" style="105" customWidth="1"/>
    <col min="12549" max="12549" width="14.28515625" style="105" customWidth="1"/>
    <col min="12550" max="12550" width="3.42578125" style="105" customWidth="1"/>
    <col min="12551" max="12551" width="15.42578125" style="105" customWidth="1"/>
    <col min="12552" max="12552" width="20" style="105" customWidth="1"/>
    <col min="12553" max="12553" width="17.42578125" style="105" customWidth="1"/>
    <col min="12554" max="12554" width="2" style="105" customWidth="1"/>
    <col min="12555" max="12560" width="0" style="105" hidden="1" customWidth="1"/>
    <col min="12561" max="12561" width="18.42578125" style="105" customWidth="1"/>
    <col min="12562" max="12789" width="11.42578125" style="105"/>
    <col min="12790" max="12790" width="24.5703125" style="105" customWidth="1"/>
    <col min="12791" max="12791" width="9.28515625" style="105" customWidth="1"/>
    <col min="12792" max="12799" width="10.28515625" style="105" customWidth="1"/>
    <col min="12800" max="12800" width="11.42578125" style="105"/>
    <col min="12801" max="12801" width="3.42578125" style="105" customWidth="1"/>
    <col min="12802" max="12802" width="5.140625" style="105" customWidth="1"/>
    <col min="12803" max="12803" width="16.85546875" style="105" customWidth="1"/>
    <col min="12804" max="12804" width="15" style="105" customWidth="1"/>
    <col min="12805" max="12805" width="14.28515625" style="105" customWidth="1"/>
    <col min="12806" max="12806" width="3.42578125" style="105" customWidth="1"/>
    <col min="12807" max="12807" width="15.42578125" style="105" customWidth="1"/>
    <col min="12808" max="12808" width="20" style="105" customWidth="1"/>
    <col min="12809" max="12809" width="17.42578125" style="105" customWidth="1"/>
    <col min="12810" max="12810" width="2" style="105" customWidth="1"/>
    <col min="12811" max="12816" width="0" style="105" hidden="1" customWidth="1"/>
    <col min="12817" max="12817" width="18.42578125" style="105" customWidth="1"/>
    <col min="12818" max="13045" width="11.42578125" style="105"/>
    <col min="13046" max="13046" width="24.5703125" style="105" customWidth="1"/>
    <col min="13047" max="13047" width="9.28515625" style="105" customWidth="1"/>
    <col min="13048" max="13055" width="10.28515625" style="105" customWidth="1"/>
    <col min="13056" max="13056" width="11.42578125" style="105"/>
    <col min="13057" max="13057" width="3.42578125" style="105" customWidth="1"/>
    <col min="13058" max="13058" width="5.140625" style="105" customWidth="1"/>
    <col min="13059" max="13059" width="16.85546875" style="105" customWidth="1"/>
    <col min="13060" max="13060" width="15" style="105" customWidth="1"/>
    <col min="13061" max="13061" width="14.28515625" style="105" customWidth="1"/>
    <col min="13062" max="13062" width="3.42578125" style="105" customWidth="1"/>
    <col min="13063" max="13063" width="15.42578125" style="105" customWidth="1"/>
    <col min="13064" max="13064" width="20" style="105" customWidth="1"/>
    <col min="13065" max="13065" width="17.42578125" style="105" customWidth="1"/>
    <col min="13066" max="13066" width="2" style="105" customWidth="1"/>
    <col min="13067" max="13072" width="0" style="105" hidden="1" customWidth="1"/>
    <col min="13073" max="13073" width="18.42578125" style="105" customWidth="1"/>
    <col min="13074" max="13301" width="11.42578125" style="105"/>
    <col min="13302" max="13302" width="24.5703125" style="105" customWidth="1"/>
    <col min="13303" max="13303" width="9.28515625" style="105" customWidth="1"/>
    <col min="13304" max="13311" width="10.28515625" style="105" customWidth="1"/>
    <col min="13312" max="13312" width="11.42578125" style="105"/>
    <col min="13313" max="13313" width="3.42578125" style="105" customWidth="1"/>
    <col min="13314" max="13314" width="5.140625" style="105" customWidth="1"/>
    <col min="13315" max="13315" width="16.85546875" style="105" customWidth="1"/>
    <col min="13316" max="13316" width="15" style="105" customWidth="1"/>
    <col min="13317" max="13317" width="14.28515625" style="105" customWidth="1"/>
    <col min="13318" max="13318" width="3.42578125" style="105" customWidth="1"/>
    <col min="13319" max="13319" width="15.42578125" style="105" customWidth="1"/>
    <col min="13320" max="13320" width="20" style="105" customWidth="1"/>
    <col min="13321" max="13321" width="17.42578125" style="105" customWidth="1"/>
    <col min="13322" max="13322" width="2" style="105" customWidth="1"/>
    <col min="13323" max="13328" width="0" style="105" hidden="1" customWidth="1"/>
    <col min="13329" max="13329" width="18.42578125" style="105" customWidth="1"/>
    <col min="13330" max="13557" width="11.42578125" style="105"/>
    <col min="13558" max="13558" width="24.5703125" style="105" customWidth="1"/>
    <col min="13559" max="13559" width="9.28515625" style="105" customWidth="1"/>
    <col min="13560" max="13567" width="10.28515625" style="105" customWidth="1"/>
    <col min="13568" max="13568" width="11.42578125" style="105"/>
    <col min="13569" max="13569" width="3.42578125" style="105" customWidth="1"/>
    <col min="13570" max="13570" width="5.140625" style="105" customWidth="1"/>
    <col min="13571" max="13571" width="16.85546875" style="105" customWidth="1"/>
    <col min="13572" max="13572" width="15" style="105" customWidth="1"/>
    <col min="13573" max="13573" width="14.28515625" style="105" customWidth="1"/>
    <col min="13574" max="13574" width="3.42578125" style="105" customWidth="1"/>
    <col min="13575" max="13575" width="15.42578125" style="105" customWidth="1"/>
    <col min="13576" max="13576" width="20" style="105" customWidth="1"/>
    <col min="13577" max="13577" width="17.42578125" style="105" customWidth="1"/>
    <col min="13578" max="13578" width="2" style="105" customWidth="1"/>
    <col min="13579" max="13584" width="0" style="105" hidden="1" customWidth="1"/>
    <col min="13585" max="13585" width="18.42578125" style="105" customWidth="1"/>
    <col min="13586" max="13813" width="11.42578125" style="105"/>
    <col min="13814" max="13814" width="24.5703125" style="105" customWidth="1"/>
    <col min="13815" max="13815" width="9.28515625" style="105" customWidth="1"/>
    <col min="13816" max="13823" width="10.28515625" style="105" customWidth="1"/>
    <col min="13824" max="13824" width="11.42578125" style="105"/>
    <col min="13825" max="13825" width="3.42578125" style="105" customWidth="1"/>
    <col min="13826" max="13826" width="5.140625" style="105" customWidth="1"/>
    <col min="13827" max="13827" width="16.85546875" style="105" customWidth="1"/>
    <col min="13828" max="13828" width="15" style="105" customWidth="1"/>
    <col min="13829" max="13829" width="14.28515625" style="105" customWidth="1"/>
    <col min="13830" max="13830" width="3.42578125" style="105" customWidth="1"/>
    <col min="13831" max="13831" width="15.42578125" style="105" customWidth="1"/>
    <col min="13832" max="13832" width="20" style="105" customWidth="1"/>
    <col min="13833" max="13833" width="17.42578125" style="105" customWidth="1"/>
    <col min="13834" max="13834" width="2" style="105" customWidth="1"/>
    <col min="13835" max="13840" width="0" style="105" hidden="1" customWidth="1"/>
    <col min="13841" max="13841" width="18.42578125" style="105" customWidth="1"/>
    <col min="13842" max="14069" width="11.42578125" style="105"/>
    <col min="14070" max="14070" width="24.5703125" style="105" customWidth="1"/>
    <col min="14071" max="14071" width="9.28515625" style="105" customWidth="1"/>
    <col min="14072" max="14079" width="10.28515625" style="105" customWidth="1"/>
    <col min="14080" max="14080" width="11.42578125" style="105"/>
    <col min="14081" max="14081" width="3.42578125" style="105" customWidth="1"/>
    <col min="14082" max="14082" width="5.140625" style="105" customWidth="1"/>
    <col min="14083" max="14083" width="16.85546875" style="105" customWidth="1"/>
    <col min="14084" max="14084" width="15" style="105" customWidth="1"/>
    <col min="14085" max="14085" width="14.28515625" style="105" customWidth="1"/>
    <col min="14086" max="14086" width="3.42578125" style="105" customWidth="1"/>
    <col min="14087" max="14087" width="15.42578125" style="105" customWidth="1"/>
    <col min="14088" max="14088" width="20" style="105" customWidth="1"/>
    <col min="14089" max="14089" width="17.42578125" style="105" customWidth="1"/>
    <col min="14090" max="14090" width="2" style="105" customWidth="1"/>
    <col min="14091" max="14096" width="0" style="105" hidden="1" customWidth="1"/>
    <col min="14097" max="14097" width="18.42578125" style="105" customWidth="1"/>
    <col min="14098" max="14325" width="11.42578125" style="105"/>
    <col min="14326" max="14326" width="24.5703125" style="105" customWidth="1"/>
    <col min="14327" max="14327" width="9.28515625" style="105" customWidth="1"/>
    <col min="14328" max="14335" width="10.28515625" style="105" customWidth="1"/>
    <col min="14336" max="14336" width="11.42578125" style="105"/>
    <col min="14337" max="14337" width="3.42578125" style="105" customWidth="1"/>
    <col min="14338" max="14338" width="5.140625" style="105" customWidth="1"/>
    <col min="14339" max="14339" width="16.85546875" style="105" customWidth="1"/>
    <col min="14340" max="14340" width="15" style="105" customWidth="1"/>
    <col min="14341" max="14341" width="14.28515625" style="105" customWidth="1"/>
    <col min="14342" max="14342" width="3.42578125" style="105" customWidth="1"/>
    <col min="14343" max="14343" width="15.42578125" style="105" customWidth="1"/>
    <col min="14344" max="14344" width="20" style="105" customWidth="1"/>
    <col min="14345" max="14345" width="17.42578125" style="105" customWidth="1"/>
    <col min="14346" max="14346" width="2" style="105" customWidth="1"/>
    <col min="14347" max="14352" width="0" style="105" hidden="1" customWidth="1"/>
    <col min="14353" max="14353" width="18.42578125" style="105" customWidth="1"/>
    <col min="14354" max="14581" width="11.42578125" style="105"/>
    <col min="14582" max="14582" width="24.5703125" style="105" customWidth="1"/>
    <col min="14583" max="14583" width="9.28515625" style="105" customWidth="1"/>
    <col min="14584" max="14591" width="10.28515625" style="105" customWidth="1"/>
    <col min="14592" max="14592" width="11.42578125" style="105"/>
    <col min="14593" max="14593" width="3.42578125" style="105" customWidth="1"/>
    <col min="14594" max="14594" width="5.140625" style="105" customWidth="1"/>
    <col min="14595" max="14595" width="16.85546875" style="105" customWidth="1"/>
    <col min="14596" max="14596" width="15" style="105" customWidth="1"/>
    <col min="14597" max="14597" width="14.28515625" style="105" customWidth="1"/>
    <col min="14598" max="14598" width="3.42578125" style="105" customWidth="1"/>
    <col min="14599" max="14599" width="15.42578125" style="105" customWidth="1"/>
    <col min="14600" max="14600" width="20" style="105" customWidth="1"/>
    <col min="14601" max="14601" width="17.42578125" style="105" customWidth="1"/>
    <col min="14602" max="14602" width="2" style="105" customWidth="1"/>
    <col min="14603" max="14608" width="0" style="105" hidden="1" customWidth="1"/>
    <col min="14609" max="14609" width="18.42578125" style="105" customWidth="1"/>
    <col min="14610" max="14837" width="11.42578125" style="105"/>
    <col min="14838" max="14838" width="24.5703125" style="105" customWidth="1"/>
    <col min="14839" max="14839" width="9.28515625" style="105" customWidth="1"/>
    <col min="14840" max="14847" width="10.28515625" style="105" customWidth="1"/>
    <col min="14848" max="14848" width="11.42578125" style="105"/>
    <col min="14849" max="14849" width="3.42578125" style="105" customWidth="1"/>
    <col min="14850" max="14850" width="5.140625" style="105" customWidth="1"/>
    <col min="14851" max="14851" width="16.85546875" style="105" customWidth="1"/>
    <col min="14852" max="14852" width="15" style="105" customWidth="1"/>
    <col min="14853" max="14853" width="14.28515625" style="105" customWidth="1"/>
    <col min="14854" max="14854" width="3.42578125" style="105" customWidth="1"/>
    <col min="14855" max="14855" width="15.42578125" style="105" customWidth="1"/>
    <col min="14856" max="14856" width="20" style="105" customWidth="1"/>
    <col min="14857" max="14857" width="17.42578125" style="105" customWidth="1"/>
    <col min="14858" max="14858" width="2" style="105" customWidth="1"/>
    <col min="14859" max="14864" width="0" style="105" hidden="1" customWidth="1"/>
    <col min="14865" max="14865" width="18.42578125" style="105" customWidth="1"/>
    <col min="14866" max="15093" width="11.42578125" style="105"/>
    <col min="15094" max="15094" width="24.5703125" style="105" customWidth="1"/>
    <col min="15095" max="15095" width="9.28515625" style="105" customWidth="1"/>
    <col min="15096" max="15103" width="10.28515625" style="105" customWidth="1"/>
    <col min="15104" max="15104" width="11.42578125" style="105"/>
    <col min="15105" max="15105" width="3.42578125" style="105" customWidth="1"/>
    <col min="15106" max="15106" width="5.140625" style="105" customWidth="1"/>
    <col min="15107" max="15107" width="16.85546875" style="105" customWidth="1"/>
    <col min="15108" max="15108" width="15" style="105" customWidth="1"/>
    <col min="15109" max="15109" width="14.28515625" style="105" customWidth="1"/>
    <col min="15110" max="15110" width="3.42578125" style="105" customWidth="1"/>
    <col min="15111" max="15111" width="15.42578125" style="105" customWidth="1"/>
    <col min="15112" max="15112" width="20" style="105" customWidth="1"/>
    <col min="15113" max="15113" width="17.42578125" style="105" customWidth="1"/>
    <col min="15114" max="15114" width="2" style="105" customWidth="1"/>
    <col min="15115" max="15120" width="0" style="105" hidden="1" customWidth="1"/>
    <col min="15121" max="15121" width="18.42578125" style="105" customWidth="1"/>
    <col min="15122" max="15349" width="11.42578125" style="105"/>
    <col min="15350" max="15350" width="24.5703125" style="105" customWidth="1"/>
    <col min="15351" max="15351" width="9.28515625" style="105" customWidth="1"/>
    <col min="15352" max="15359" width="10.28515625" style="105" customWidth="1"/>
    <col min="15360" max="15360" width="11.42578125" style="105"/>
    <col min="15361" max="15361" width="3.42578125" style="105" customWidth="1"/>
    <col min="15362" max="15362" width="5.140625" style="105" customWidth="1"/>
    <col min="15363" max="15363" width="16.85546875" style="105" customWidth="1"/>
    <col min="15364" max="15364" width="15" style="105" customWidth="1"/>
    <col min="15365" max="15365" width="14.28515625" style="105" customWidth="1"/>
    <col min="15366" max="15366" width="3.42578125" style="105" customWidth="1"/>
    <col min="15367" max="15367" width="15.42578125" style="105" customWidth="1"/>
    <col min="15368" max="15368" width="20" style="105" customWidth="1"/>
    <col min="15369" max="15369" width="17.42578125" style="105" customWidth="1"/>
    <col min="15370" max="15370" width="2" style="105" customWidth="1"/>
    <col min="15371" max="15376" width="0" style="105" hidden="1" customWidth="1"/>
    <col min="15377" max="15377" width="18.42578125" style="105" customWidth="1"/>
    <col min="15378" max="15605" width="11.42578125" style="105"/>
    <col min="15606" max="15606" width="24.5703125" style="105" customWidth="1"/>
    <col min="15607" max="15607" width="9.28515625" style="105" customWidth="1"/>
    <col min="15608" max="15615" width="10.28515625" style="105" customWidth="1"/>
    <col min="15616" max="15616" width="11.42578125" style="105"/>
    <col min="15617" max="15617" width="3.42578125" style="105" customWidth="1"/>
    <col min="15618" max="15618" width="5.140625" style="105" customWidth="1"/>
    <col min="15619" max="15619" width="16.85546875" style="105" customWidth="1"/>
    <col min="15620" max="15620" width="15" style="105" customWidth="1"/>
    <col min="15621" max="15621" width="14.28515625" style="105" customWidth="1"/>
    <col min="15622" max="15622" width="3.42578125" style="105" customWidth="1"/>
    <col min="15623" max="15623" width="15.42578125" style="105" customWidth="1"/>
    <col min="15624" max="15624" width="20" style="105" customWidth="1"/>
    <col min="15625" max="15625" width="17.42578125" style="105" customWidth="1"/>
    <col min="15626" max="15626" width="2" style="105" customWidth="1"/>
    <col min="15627" max="15632" width="0" style="105" hidden="1" customWidth="1"/>
    <col min="15633" max="15633" width="18.42578125" style="105" customWidth="1"/>
    <col min="15634" max="15861" width="11.42578125" style="105"/>
    <col min="15862" max="15862" width="24.5703125" style="105" customWidth="1"/>
    <col min="15863" max="15863" width="9.28515625" style="105" customWidth="1"/>
    <col min="15864" max="15871" width="10.28515625" style="105" customWidth="1"/>
    <col min="15872" max="15872" width="11.42578125" style="105"/>
    <col min="15873" max="15873" width="3.42578125" style="105" customWidth="1"/>
    <col min="15874" max="15874" width="5.140625" style="105" customWidth="1"/>
    <col min="15875" max="15875" width="16.85546875" style="105" customWidth="1"/>
    <col min="15876" max="15876" width="15" style="105" customWidth="1"/>
    <col min="15877" max="15877" width="14.28515625" style="105" customWidth="1"/>
    <col min="15878" max="15878" width="3.42578125" style="105" customWidth="1"/>
    <col min="15879" max="15879" width="15.42578125" style="105" customWidth="1"/>
    <col min="15880" max="15880" width="20" style="105" customWidth="1"/>
    <col min="15881" max="15881" width="17.42578125" style="105" customWidth="1"/>
    <col min="15882" max="15882" width="2" style="105" customWidth="1"/>
    <col min="15883" max="15888" width="0" style="105" hidden="1" customWidth="1"/>
    <col min="15889" max="15889" width="18.42578125" style="105" customWidth="1"/>
    <col min="15890" max="16117" width="11.42578125" style="105"/>
    <col min="16118" max="16118" width="24.5703125" style="105" customWidth="1"/>
    <col min="16119" max="16119" width="9.28515625" style="105" customWidth="1"/>
    <col min="16120" max="16127" width="10.28515625" style="105" customWidth="1"/>
    <col min="16128" max="16128" width="11.42578125" style="105"/>
    <col min="16129" max="16129" width="3.42578125" style="105" customWidth="1"/>
    <col min="16130" max="16130" width="5.140625" style="105" customWidth="1"/>
    <col min="16131" max="16131" width="16.85546875" style="105" customWidth="1"/>
    <col min="16132" max="16132" width="15" style="105" customWidth="1"/>
    <col min="16133" max="16133" width="14.28515625" style="105" customWidth="1"/>
    <col min="16134" max="16134" width="3.42578125" style="105" customWidth="1"/>
    <col min="16135" max="16135" width="15.42578125" style="105" customWidth="1"/>
    <col min="16136" max="16136" width="20" style="105" customWidth="1"/>
    <col min="16137" max="16137" width="17.42578125" style="105" customWidth="1"/>
    <col min="16138" max="16138" width="2" style="105" customWidth="1"/>
    <col min="16139" max="16144" width="0" style="105" hidden="1" customWidth="1"/>
    <col min="16145" max="16145" width="18.42578125" style="105" customWidth="1"/>
    <col min="16146" max="16384" width="11.42578125" style="105"/>
  </cols>
  <sheetData>
    <row r="1" spans="1:20" x14ac:dyDescent="0.25">
      <c r="A1" s="172" t="s">
        <v>125</v>
      </c>
    </row>
    <row r="2" spans="1:20" x14ac:dyDescent="0.25">
      <c r="E2" s="364"/>
      <c r="F2" s="223"/>
      <c r="G2" s="440" t="s">
        <v>155</v>
      </c>
      <c r="H2" s="441"/>
      <c r="I2" s="224"/>
      <c r="J2" s="224"/>
      <c r="K2" s="224"/>
      <c r="L2" s="224"/>
      <c r="M2" s="225"/>
      <c r="N2" s="224"/>
      <c r="O2" s="224"/>
      <c r="P2" s="224"/>
      <c r="Q2" s="223"/>
      <c r="R2" s="223"/>
      <c r="S2" s="226"/>
    </row>
    <row r="3" spans="1:20" s="106" customFormat="1" ht="31.5" x14ac:dyDescent="0.25">
      <c r="A3" s="227"/>
      <c r="B3" s="227" t="s">
        <v>152</v>
      </c>
      <c r="C3" s="227" t="s">
        <v>153</v>
      </c>
      <c r="D3" s="227" t="s">
        <v>50</v>
      </c>
      <c r="E3" s="365" t="s">
        <v>0</v>
      </c>
      <c r="F3" s="228" t="s">
        <v>154</v>
      </c>
      <c r="G3" s="439" t="s">
        <v>151</v>
      </c>
      <c r="H3" s="438" t="s">
        <v>150</v>
      </c>
      <c r="I3" s="438" t="s">
        <v>148</v>
      </c>
      <c r="J3" s="438" t="s">
        <v>149</v>
      </c>
      <c r="K3" s="231" t="s">
        <v>147</v>
      </c>
      <c r="L3" s="230"/>
      <c r="M3" s="229" t="s">
        <v>25</v>
      </c>
      <c r="N3" s="230" t="s">
        <v>19</v>
      </c>
      <c r="O3" s="230" t="s">
        <v>96</v>
      </c>
      <c r="P3" s="230"/>
      <c r="Q3" s="228" t="s">
        <v>131</v>
      </c>
      <c r="R3" s="228"/>
      <c r="S3" s="232" t="s">
        <v>135</v>
      </c>
      <c r="T3" s="233"/>
    </row>
    <row r="4" spans="1:20" s="358" customFormat="1" x14ac:dyDescent="0.25">
      <c r="A4" s="349">
        <v>1</v>
      </c>
      <c r="B4" s="349" t="s">
        <v>158</v>
      </c>
      <c r="C4" s="350">
        <v>0</v>
      </c>
      <c r="D4" s="350"/>
      <c r="E4" s="366"/>
      <c r="F4" s="351"/>
      <c r="G4" s="352"/>
      <c r="H4" s="353"/>
      <c r="I4" s="353"/>
      <c r="J4" s="353"/>
      <c r="K4" s="354"/>
      <c r="L4" s="354"/>
      <c r="M4" s="352"/>
      <c r="N4" s="353"/>
      <c r="O4" s="353"/>
      <c r="P4" s="353"/>
      <c r="Q4" s="355"/>
      <c r="R4" s="356"/>
      <c r="S4" s="357"/>
      <c r="T4" s="356"/>
    </row>
    <row r="5" spans="1:20" outlineLevel="1" x14ac:dyDescent="0.25">
      <c r="A5" s="234">
        <v>0</v>
      </c>
      <c r="B5" s="234">
        <v>0</v>
      </c>
      <c r="C5" s="235" t="s">
        <v>139</v>
      </c>
      <c r="D5" s="235" t="s">
        <v>48</v>
      </c>
      <c r="E5" s="367" t="s">
        <v>34</v>
      </c>
      <c r="F5" s="236">
        <v>5000</v>
      </c>
      <c r="G5" s="237">
        <f>BruttoGehalt * AG_Anteil_KV</f>
        <v>365</v>
      </c>
      <c r="H5" s="238">
        <f t="shared" ref="H5:H7" si="0">BruttoGehalt * AG_Anteil_RV</f>
        <v>472.5</v>
      </c>
      <c r="I5" s="238">
        <f t="shared" ref="I5:I7" si="1">BruttoGehalt * AG_Anteil_AV</f>
        <v>75</v>
      </c>
      <c r="J5" s="238">
        <f t="shared" ref="J5:J7" si="2">BruttoGehalt * AG_Anteil_PV</f>
        <v>51.25</v>
      </c>
      <c r="K5" s="238"/>
      <c r="L5" s="238"/>
      <c r="M5" s="237">
        <f>IF(E5="Planstelle",0,50)</f>
        <v>50</v>
      </c>
      <c r="N5" s="238"/>
      <c r="O5" s="238"/>
      <c r="P5" s="238"/>
      <c r="Q5" s="239">
        <f>SUM(F5:O5)</f>
        <v>6013.75</v>
      </c>
      <c r="S5" s="240">
        <f t="shared" ref="S5:S47" si="3">Q5*(1+Gemeinkostenfaktor)</f>
        <v>6991.3730610134435</v>
      </c>
    </row>
    <row r="6" spans="1:20" outlineLevel="1" x14ac:dyDescent="0.25">
      <c r="A6" s="234">
        <v>0</v>
      </c>
      <c r="B6" s="234">
        <v>0</v>
      </c>
      <c r="C6" s="235" t="s">
        <v>138</v>
      </c>
      <c r="D6" s="235" t="s">
        <v>13</v>
      </c>
      <c r="E6" s="367" t="s">
        <v>26</v>
      </c>
      <c r="F6" s="241"/>
      <c r="G6" s="237">
        <f t="shared" ref="G6" si="4">BruttoGehalt * AG_Anteil_KV</f>
        <v>0</v>
      </c>
      <c r="H6" s="238">
        <f t="shared" si="0"/>
        <v>0</v>
      </c>
      <c r="I6" s="238">
        <f t="shared" si="1"/>
        <v>0</v>
      </c>
      <c r="J6" s="238">
        <f t="shared" si="2"/>
        <v>0</v>
      </c>
      <c r="K6" s="238"/>
      <c r="L6" s="238"/>
      <c r="M6" s="237"/>
      <c r="N6" s="238"/>
      <c r="O6" s="238"/>
      <c r="P6" s="238"/>
      <c r="Q6" s="239">
        <f t="shared" ref="Q6:Q9" si="5">SUM(F6:O6)</f>
        <v>0</v>
      </c>
      <c r="S6" s="240">
        <f t="shared" si="3"/>
        <v>0</v>
      </c>
    </row>
    <row r="7" spans="1:20" outlineLevel="1" x14ac:dyDescent="0.25">
      <c r="A7" s="234">
        <v>0</v>
      </c>
      <c r="B7" s="234">
        <v>0</v>
      </c>
      <c r="C7" s="235" t="s">
        <v>140</v>
      </c>
      <c r="D7" s="235" t="s">
        <v>1</v>
      </c>
      <c r="E7" s="367" t="s">
        <v>34</v>
      </c>
      <c r="F7" s="241">
        <v>2000</v>
      </c>
      <c r="G7" s="237">
        <f>BruttoGehalt * AG_Anteil_KV</f>
        <v>146</v>
      </c>
      <c r="H7" s="238">
        <f t="shared" si="0"/>
        <v>189</v>
      </c>
      <c r="I7" s="238">
        <f t="shared" si="1"/>
        <v>30</v>
      </c>
      <c r="J7" s="238">
        <f t="shared" si="2"/>
        <v>20.5</v>
      </c>
      <c r="K7" s="238"/>
      <c r="L7" s="238"/>
      <c r="M7" s="237">
        <f>IF(E7="Planstelle",0,50)</f>
        <v>50</v>
      </c>
      <c r="N7" s="238"/>
      <c r="O7" s="238"/>
      <c r="P7" s="238"/>
      <c r="Q7" s="239">
        <f t="shared" ref="Q7" si="6">SUM(F7:O7)</f>
        <v>2435.5</v>
      </c>
      <c r="S7" s="240">
        <f t="shared" si="3"/>
        <v>2831.4261633919336</v>
      </c>
    </row>
    <row r="8" spans="1:20" s="358" customFormat="1" x14ac:dyDescent="0.25">
      <c r="A8" s="349">
        <v>2</v>
      </c>
      <c r="B8" s="349" t="s">
        <v>159</v>
      </c>
      <c r="C8" s="350">
        <v>0</v>
      </c>
      <c r="D8" s="350"/>
      <c r="E8" s="366"/>
      <c r="F8" s="359"/>
      <c r="G8" s="360"/>
      <c r="H8" s="354"/>
      <c r="I8" s="354"/>
      <c r="J8" s="354"/>
      <c r="K8" s="354"/>
      <c r="L8" s="354"/>
      <c r="M8" s="360"/>
      <c r="N8" s="354"/>
      <c r="O8" s="354"/>
      <c r="P8" s="354"/>
      <c r="Q8" s="361"/>
      <c r="R8" s="356"/>
      <c r="S8" s="362">
        <f t="shared" si="3"/>
        <v>0</v>
      </c>
      <c r="T8" s="356"/>
    </row>
    <row r="9" spans="1:20" outlineLevel="1" x14ac:dyDescent="0.25">
      <c r="A9" s="234">
        <v>0</v>
      </c>
      <c r="B9" s="234">
        <v>0</v>
      </c>
      <c r="C9" s="235" t="s">
        <v>142</v>
      </c>
      <c r="D9" s="235" t="s">
        <v>9</v>
      </c>
      <c r="E9" s="367" t="s">
        <v>34</v>
      </c>
      <c r="F9" s="236">
        <v>4000</v>
      </c>
      <c r="G9" s="237">
        <f>BruttoGehalt * AG_Anteil_KV</f>
        <v>292</v>
      </c>
      <c r="H9" s="238">
        <f>BruttoGehalt * AG_Anteil_RV</f>
        <v>378</v>
      </c>
      <c r="I9" s="238">
        <f>BruttoGehalt * AG_Anteil_AV</f>
        <v>60</v>
      </c>
      <c r="J9" s="238">
        <f>BruttoGehalt * AG_Anteil_PV</f>
        <v>41</v>
      </c>
      <c r="K9" s="238"/>
      <c r="L9" s="238"/>
      <c r="M9" s="237">
        <f>IF(E9="Planstelle",0,50)</f>
        <v>50</v>
      </c>
      <c r="N9" s="238"/>
      <c r="O9" s="238"/>
      <c r="P9" s="238"/>
      <c r="Q9" s="239">
        <f t="shared" si="5"/>
        <v>4821</v>
      </c>
      <c r="S9" s="240">
        <f t="shared" si="3"/>
        <v>5604.724095139607</v>
      </c>
    </row>
    <row r="10" spans="1:20" outlineLevel="1" x14ac:dyDescent="0.25">
      <c r="A10" s="234">
        <v>0</v>
      </c>
      <c r="B10" s="234">
        <v>0</v>
      </c>
      <c r="C10" s="235" t="s">
        <v>141</v>
      </c>
      <c r="D10" s="235" t="s">
        <v>1</v>
      </c>
      <c r="E10" s="367" t="s">
        <v>26</v>
      </c>
      <c r="F10" s="241"/>
      <c r="G10" s="237">
        <f>BruttoGehalt * AG_Anteil_KV</f>
        <v>0</v>
      </c>
      <c r="H10" s="238">
        <f t="shared" ref="H10" si="7">BruttoGehalt * AG_Anteil_RV</f>
        <v>0</v>
      </c>
      <c r="I10" s="238">
        <f t="shared" ref="I10" si="8">BruttoGehalt * AG_Anteil_AV</f>
        <v>0</v>
      </c>
      <c r="J10" s="238">
        <f t="shared" ref="J10" si="9">BruttoGehalt * AG_Anteil_PV</f>
        <v>0</v>
      </c>
      <c r="K10" s="238"/>
      <c r="L10" s="238"/>
      <c r="M10" s="237">
        <f>IF(E10="Planstelle",0,50)</f>
        <v>0</v>
      </c>
      <c r="N10" s="238"/>
      <c r="O10" s="238"/>
      <c r="P10" s="238"/>
      <c r="Q10" s="239">
        <f t="shared" ref="Q10" si="10">SUM(F10:O10)</f>
        <v>0</v>
      </c>
      <c r="S10" s="240">
        <f t="shared" si="3"/>
        <v>0</v>
      </c>
    </row>
    <row r="11" spans="1:20" s="358" customFormat="1" x14ac:dyDescent="0.25">
      <c r="A11" s="349">
        <v>3</v>
      </c>
      <c r="B11" s="349" t="s">
        <v>12</v>
      </c>
      <c r="C11" s="350">
        <v>0</v>
      </c>
      <c r="D11" s="350"/>
      <c r="E11" s="366"/>
      <c r="F11" s="359"/>
      <c r="G11" s="360"/>
      <c r="H11" s="354"/>
      <c r="I11" s="354"/>
      <c r="J11" s="354"/>
      <c r="K11" s="354"/>
      <c r="L11" s="354"/>
      <c r="M11" s="360"/>
      <c r="N11" s="354"/>
      <c r="O11" s="354"/>
      <c r="P11" s="354"/>
      <c r="Q11" s="361"/>
      <c r="R11" s="356"/>
      <c r="S11" s="362">
        <f t="shared" si="3"/>
        <v>0</v>
      </c>
      <c r="T11" s="356"/>
    </row>
    <row r="12" spans="1:20" outlineLevel="1" x14ac:dyDescent="0.25">
      <c r="A12" s="234">
        <v>0</v>
      </c>
      <c r="B12" s="234">
        <v>0</v>
      </c>
      <c r="C12" s="235" t="s">
        <v>11</v>
      </c>
      <c r="D12" s="235" t="s">
        <v>3</v>
      </c>
      <c r="E12" s="367" t="s">
        <v>34</v>
      </c>
      <c r="F12" s="236">
        <v>3000</v>
      </c>
      <c r="G12" s="237">
        <f>BruttoGehalt * AG_Anteil_KV</f>
        <v>219</v>
      </c>
      <c r="H12" s="238">
        <f>BruttoGehalt * AG_Anteil_RV</f>
        <v>283.5</v>
      </c>
      <c r="I12" s="238">
        <f>BruttoGehalt * AG_Anteil_AV</f>
        <v>45</v>
      </c>
      <c r="J12" s="238">
        <f>BruttoGehalt * AG_Anteil_PV</f>
        <v>30.75</v>
      </c>
      <c r="K12" s="238"/>
      <c r="L12" s="238"/>
      <c r="M12" s="237">
        <f>IF(E12="Planstelle",0,50)</f>
        <v>50</v>
      </c>
      <c r="N12" s="238"/>
      <c r="O12" s="238"/>
      <c r="P12" s="238"/>
      <c r="Q12" s="239">
        <f>SUM(F12:O12)</f>
        <v>3628.25</v>
      </c>
      <c r="S12" s="240">
        <f t="shared" si="3"/>
        <v>4218.0751292657706</v>
      </c>
    </row>
    <row r="13" spans="1:20" outlineLevel="1" x14ac:dyDescent="0.25">
      <c r="A13" s="234">
        <v>0</v>
      </c>
      <c r="B13" s="234">
        <v>0</v>
      </c>
      <c r="C13" s="235" t="s">
        <v>11</v>
      </c>
      <c r="D13" s="235" t="s">
        <v>1</v>
      </c>
      <c r="E13" s="367" t="s">
        <v>34</v>
      </c>
      <c r="F13" s="236">
        <v>2000</v>
      </c>
      <c r="G13" s="237">
        <f>BruttoGehalt * AG_Anteil_KV</f>
        <v>146</v>
      </c>
      <c r="H13" s="238">
        <f>BruttoGehalt * AG_Anteil_RV</f>
        <v>189</v>
      </c>
      <c r="I13" s="238">
        <f>BruttoGehalt * AG_Anteil_AV</f>
        <v>30</v>
      </c>
      <c r="J13" s="238">
        <f>BruttoGehalt * AG_Anteil_PV</f>
        <v>20.5</v>
      </c>
      <c r="K13" s="238"/>
      <c r="L13" s="238"/>
      <c r="M13" s="237">
        <v>50</v>
      </c>
      <c r="N13" s="238"/>
      <c r="O13" s="238"/>
      <c r="P13" s="238"/>
      <c r="Q13" s="239">
        <f t="shared" ref="Q13" si="11">SUM(F13:O13)</f>
        <v>2435.5</v>
      </c>
      <c r="S13" s="240">
        <f t="shared" si="3"/>
        <v>2831.4261633919336</v>
      </c>
    </row>
    <row r="14" spans="1:20" outlineLevel="1" x14ac:dyDescent="0.25">
      <c r="A14" s="234">
        <v>0</v>
      </c>
      <c r="B14" s="234">
        <v>0</v>
      </c>
      <c r="C14" s="235" t="s">
        <v>16</v>
      </c>
      <c r="D14" s="235" t="s">
        <v>137</v>
      </c>
      <c r="E14" s="367" t="s">
        <v>26</v>
      </c>
      <c r="F14" s="236"/>
      <c r="G14" s="237">
        <f>BruttoGehalt * AG_Anteil_KV</f>
        <v>0</v>
      </c>
      <c r="H14" s="238">
        <f>BruttoGehalt * AG_Anteil_RV</f>
        <v>0</v>
      </c>
      <c r="I14" s="238">
        <f>BruttoGehalt * AG_Anteil_AV</f>
        <v>0</v>
      </c>
      <c r="J14" s="238">
        <f>BruttoGehalt * AG_Anteil_PV</f>
        <v>0</v>
      </c>
      <c r="K14" s="238"/>
      <c r="L14" s="238"/>
      <c r="M14" s="237">
        <f>IF(E14="Planstelle",0,50)</f>
        <v>0</v>
      </c>
      <c r="N14" s="238"/>
      <c r="O14" s="238"/>
      <c r="P14" s="238"/>
      <c r="Q14" s="239">
        <f t="shared" ref="Q14" si="12">SUM(F14:O14)</f>
        <v>0</v>
      </c>
      <c r="S14" s="240">
        <f t="shared" si="3"/>
        <v>0</v>
      </c>
    </row>
    <row r="15" spans="1:20" s="358" customFormat="1" x14ac:dyDescent="0.25">
      <c r="A15" s="349">
        <v>4</v>
      </c>
      <c r="B15" s="349" t="s">
        <v>5</v>
      </c>
      <c r="C15" s="350">
        <v>0</v>
      </c>
      <c r="D15" s="350"/>
      <c r="E15" s="366"/>
      <c r="F15" s="359"/>
      <c r="G15" s="360"/>
      <c r="H15" s="354"/>
      <c r="I15" s="354"/>
      <c r="J15" s="354"/>
      <c r="K15" s="354"/>
      <c r="L15" s="354"/>
      <c r="M15" s="360"/>
      <c r="N15" s="354"/>
      <c r="O15" s="354"/>
      <c r="P15" s="354"/>
      <c r="Q15" s="361"/>
      <c r="R15" s="356"/>
      <c r="S15" s="362">
        <f t="shared" si="3"/>
        <v>0</v>
      </c>
      <c r="T15" s="356"/>
    </row>
    <row r="16" spans="1:20" outlineLevel="1" x14ac:dyDescent="0.25">
      <c r="A16" s="234">
        <v>0</v>
      </c>
      <c r="B16" s="234">
        <v>0</v>
      </c>
      <c r="C16" s="235" t="s">
        <v>4</v>
      </c>
      <c r="D16" s="235" t="s">
        <v>3</v>
      </c>
      <c r="E16" s="367" t="s">
        <v>26</v>
      </c>
      <c r="F16" s="236"/>
      <c r="G16" s="237">
        <f t="shared" ref="G16:G18" si="13">BruttoGehalt * AG_Anteil_KV</f>
        <v>0</v>
      </c>
      <c r="H16" s="238">
        <f t="shared" ref="H16:H18" si="14">BruttoGehalt * AG_Anteil_RV</f>
        <v>0</v>
      </c>
      <c r="I16" s="238">
        <f t="shared" ref="I16:I18" si="15">BruttoGehalt * AG_Anteil_AV</f>
        <v>0</v>
      </c>
      <c r="J16" s="238">
        <f t="shared" ref="J16:J18" si="16">BruttoGehalt * AG_Anteil_PV</f>
        <v>0</v>
      </c>
      <c r="K16" s="238"/>
      <c r="L16" s="238"/>
      <c r="M16" s="237">
        <f>IF(E16="Planstelle",0,50)</f>
        <v>0</v>
      </c>
      <c r="N16" s="238"/>
      <c r="O16" s="238"/>
      <c r="P16" s="238"/>
      <c r="Q16" s="239">
        <f t="shared" ref="Q16:Q18" si="17">SUM(F16:O16)</f>
        <v>0</v>
      </c>
      <c r="S16" s="240">
        <f t="shared" si="3"/>
        <v>0</v>
      </c>
    </row>
    <row r="17" spans="1:20" outlineLevel="1" x14ac:dyDescent="0.25">
      <c r="A17" s="234">
        <v>0</v>
      </c>
      <c r="B17" s="234">
        <v>0</v>
      </c>
      <c r="C17" s="235" t="s">
        <v>4</v>
      </c>
      <c r="D17" s="235" t="s">
        <v>1</v>
      </c>
      <c r="E17" s="367" t="s">
        <v>26</v>
      </c>
      <c r="F17" s="236"/>
      <c r="G17" s="237">
        <f t="shared" si="13"/>
        <v>0</v>
      </c>
      <c r="H17" s="238">
        <f t="shared" si="14"/>
        <v>0</v>
      </c>
      <c r="I17" s="238">
        <f t="shared" si="15"/>
        <v>0</v>
      </c>
      <c r="J17" s="238">
        <f t="shared" si="16"/>
        <v>0</v>
      </c>
      <c r="K17" s="238"/>
      <c r="L17" s="238"/>
      <c r="M17" s="237">
        <f>IF(E17="Planstelle",0,50)</f>
        <v>0</v>
      </c>
      <c r="N17" s="238"/>
      <c r="O17" s="238"/>
      <c r="P17" s="238"/>
      <c r="Q17" s="239">
        <f t="shared" ref="Q17" si="18">SUM(F17:O17)</f>
        <v>0</v>
      </c>
      <c r="S17" s="240">
        <f t="shared" si="3"/>
        <v>0</v>
      </c>
    </row>
    <row r="18" spans="1:20" outlineLevel="1" x14ac:dyDescent="0.25">
      <c r="A18" s="234">
        <v>0</v>
      </c>
      <c r="B18" s="234">
        <v>0</v>
      </c>
      <c r="C18" s="235" t="s">
        <v>4</v>
      </c>
      <c r="D18" s="235" t="s">
        <v>137</v>
      </c>
      <c r="E18" s="367" t="s">
        <v>26</v>
      </c>
      <c r="F18" s="236"/>
      <c r="G18" s="237">
        <f t="shared" si="13"/>
        <v>0</v>
      </c>
      <c r="H18" s="238">
        <f t="shared" si="14"/>
        <v>0</v>
      </c>
      <c r="I18" s="238">
        <f t="shared" si="15"/>
        <v>0</v>
      </c>
      <c r="J18" s="238">
        <f t="shared" si="16"/>
        <v>0</v>
      </c>
      <c r="K18" s="238"/>
      <c r="L18" s="238"/>
      <c r="M18" s="237">
        <f>IF(E18="Planstelle",0,50)</f>
        <v>0</v>
      </c>
      <c r="N18" s="238"/>
      <c r="O18" s="238"/>
      <c r="P18" s="238"/>
      <c r="Q18" s="239">
        <f t="shared" si="17"/>
        <v>0</v>
      </c>
      <c r="S18" s="240">
        <f t="shared" si="3"/>
        <v>0</v>
      </c>
    </row>
    <row r="19" spans="1:20" s="358" customFormat="1" x14ac:dyDescent="0.25">
      <c r="A19" s="349">
        <v>5</v>
      </c>
      <c r="B19" s="349" t="s">
        <v>10</v>
      </c>
      <c r="C19" s="350">
        <v>0</v>
      </c>
      <c r="D19" s="350"/>
      <c r="E19" s="366"/>
      <c r="F19" s="359"/>
      <c r="G19" s="360"/>
      <c r="H19" s="354"/>
      <c r="I19" s="354"/>
      <c r="J19" s="354"/>
      <c r="K19" s="354"/>
      <c r="L19" s="354"/>
      <c r="M19" s="360"/>
      <c r="N19" s="354"/>
      <c r="O19" s="354"/>
      <c r="P19" s="354"/>
      <c r="Q19" s="361"/>
      <c r="R19" s="356"/>
      <c r="S19" s="362">
        <f t="shared" si="3"/>
        <v>0</v>
      </c>
      <c r="T19" s="356"/>
    </row>
    <row r="20" spans="1:20" outlineLevel="1" x14ac:dyDescent="0.25">
      <c r="A20" s="234">
        <v>0</v>
      </c>
      <c r="B20" s="234">
        <v>0</v>
      </c>
      <c r="C20" s="235" t="s">
        <v>143</v>
      </c>
      <c r="D20" s="235" t="s">
        <v>9</v>
      </c>
      <c r="E20" s="367" t="s">
        <v>34</v>
      </c>
      <c r="F20" s="236">
        <v>4000</v>
      </c>
      <c r="G20" s="237">
        <f>BruttoGehalt * AG_Anteil_KV</f>
        <v>292</v>
      </c>
      <c r="H20" s="238">
        <f>BruttoGehalt * AG_Anteil_RV</f>
        <v>378</v>
      </c>
      <c r="I20" s="238">
        <f>BruttoGehalt * AG_Anteil_AV</f>
        <v>60</v>
      </c>
      <c r="J20" s="238">
        <f>BruttoGehalt * AG_Anteil_PV</f>
        <v>41</v>
      </c>
      <c r="K20" s="238"/>
      <c r="L20" s="238"/>
      <c r="M20" s="237">
        <v>50</v>
      </c>
      <c r="N20" s="238"/>
      <c r="O20" s="238"/>
      <c r="P20" s="238"/>
      <c r="Q20" s="239">
        <f>SUM(F20:O20)</f>
        <v>4821</v>
      </c>
      <c r="S20" s="240">
        <f t="shared" si="3"/>
        <v>5604.724095139607</v>
      </c>
    </row>
    <row r="21" spans="1:20" outlineLevel="1" x14ac:dyDescent="0.25">
      <c r="A21" s="234">
        <v>0</v>
      </c>
      <c r="B21" s="234">
        <v>0</v>
      </c>
      <c r="C21" s="235" t="s">
        <v>143</v>
      </c>
      <c r="D21" s="235" t="s">
        <v>3</v>
      </c>
      <c r="E21" s="367" t="s">
        <v>34</v>
      </c>
      <c r="F21" s="236">
        <v>3000</v>
      </c>
      <c r="G21" s="237">
        <f t="shared" ref="G21:G24" si="19">BruttoGehalt * AG_Anteil_KV</f>
        <v>219</v>
      </c>
      <c r="H21" s="238">
        <f t="shared" ref="H21:H26" si="20">BruttoGehalt * AG_Anteil_RV</f>
        <v>283.5</v>
      </c>
      <c r="I21" s="238">
        <f t="shared" ref="I21:I26" si="21">BruttoGehalt * AG_Anteil_AV</f>
        <v>45</v>
      </c>
      <c r="J21" s="238">
        <f t="shared" ref="J21:J26" si="22">BruttoGehalt * AG_Anteil_PV</f>
        <v>30.75</v>
      </c>
      <c r="K21" s="238"/>
      <c r="L21" s="238"/>
      <c r="M21" s="237">
        <v>50</v>
      </c>
      <c r="N21" s="238"/>
      <c r="O21" s="238"/>
      <c r="P21" s="238"/>
      <c r="Q21" s="239">
        <f>SUM(F21:O21)</f>
        <v>3628.25</v>
      </c>
      <c r="S21" s="240">
        <f t="shared" si="3"/>
        <v>4218.0751292657706</v>
      </c>
    </row>
    <row r="22" spans="1:20" outlineLevel="1" x14ac:dyDescent="0.25">
      <c r="A22" s="234">
        <v>0</v>
      </c>
      <c r="B22" s="234">
        <v>0</v>
      </c>
      <c r="C22" s="235" t="s">
        <v>143</v>
      </c>
      <c r="D22" s="235" t="s">
        <v>3</v>
      </c>
      <c r="E22" s="367" t="s">
        <v>26</v>
      </c>
      <c r="F22" s="236"/>
      <c r="G22" s="237">
        <f t="shared" si="19"/>
        <v>0</v>
      </c>
      <c r="H22" s="238">
        <f t="shared" si="20"/>
        <v>0</v>
      </c>
      <c r="I22" s="238">
        <f t="shared" si="21"/>
        <v>0</v>
      </c>
      <c r="J22" s="238">
        <f t="shared" si="22"/>
        <v>0</v>
      </c>
      <c r="K22" s="238"/>
      <c r="L22" s="238"/>
      <c r="M22" s="237"/>
      <c r="N22" s="238"/>
      <c r="O22" s="238"/>
      <c r="P22" s="238"/>
      <c r="Q22" s="239">
        <f>SUM(F22:O22)</f>
        <v>0</v>
      </c>
      <c r="S22" s="240">
        <f t="shared" si="3"/>
        <v>0</v>
      </c>
    </row>
    <row r="23" spans="1:20" outlineLevel="1" x14ac:dyDescent="0.25">
      <c r="A23" s="234">
        <v>0</v>
      </c>
      <c r="B23" s="234">
        <v>0</v>
      </c>
      <c r="C23" s="235" t="s">
        <v>143</v>
      </c>
      <c r="D23" s="235" t="s">
        <v>3</v>
      </c>
      <c r="E23" s="367" t="s">
        <v>26</v>
      </c>
      <c r="F23" s="236"/>
      <c r="G23" s="237">
        <f t="shared" si="19"/>
        <v>0</v>
      </c>
      <c r="H23" s="238">
        <f t="shared" si="20"/>
        <v>0</v>
      </c>
      <c r="I23" s="238">
        <f t="shared" si="21"/>
        <v>0</v>
      </c>
      <c r="J23" s="238">
        <f t="shared" si="22"/>
        <v>0</v>
      </c>
      <c r="K23" s="238"/>
      <c r="L23" s="238"/>
      <c r="M23" s="237"/>
      <c r="N23" s="238"/>
      <c r="O23" s="238"/>
      <c r="P23" s="238"/>
      <c r="Q23" s="239">
        <f t="shared" ref="Q23" si="23">SUM(F23:O23)</f>
        <v>0</v>
      </c>
      <c r="S23" s="240">
        <f t="shared" si="3"/>
        <v>0</v>
      </c>
    </row>
    <row r="24" spans="1:20" outlineLevel="1" x14ac:dyDescent="0.25">
      <c r="A24" s="234">
        <v>0</v>
      </c>
      <c r="B24" s="234">
        <v>0</v>
      </c>
      <c r="C24" s="235" t="s">
        <v>143</v>
      </c>
      <c r="D24" s="235" t="s">
        <v>1</v>
      </c>
      <c r="E24" s="367" t="s">
        <v>34</v>
      </c>
      <c r="F24" s="241">
        <v>2000</v>
      </c>
      <c r="G24" s="237">
        <f t="shared" si="19"/>
        <v>146</v>
      </c>
      <c r="H24" s="238">
        <f t="shared" si="20"/>
        <v>189</v>
      </c>
      <c r="I24" s="238">
        <f t="shared" si="21"/>
        <v>30</v>
      </c>
      <c r="J24" s="238">
        <f t="shared" si="22"/>
        <v>20.5</v>
      </c>
      <c r="K24" s="238"/>
      <c r="L24" s="238"/>
      <c r="M24" s="237">
        <v>50</v>
      </c>
      <c r="N24" s="238"/>
      <c r="O24" s="238"/>
      <c r="P24" s="238"/>
      <c r="Q24" s="239">
        <f t="shared" ref="Q24" si="24">SUM(F24:O24)</f>
        <v>2435.5</v>
      </c>
      <c r="S24" s="240">
        <f t="shared" si="3"/>
        <v>2831.4261633919336</v>
      </c>
    </row>
    <row r="25" spans="1:20" outlineLevel="1" x14ac:dyDescent="0.25">
      <c r="A25" s="234">
        <v>0</v>
      </c>
      <c r="B25" s="234">
        <v>0</v>
      </c>
      <c r="C25" s="235" t="s">
        <v>144</v>
      </c>
      <c r="D25" s="235" t="s">
        <v>137</v>
      </c>
      <c r="E25" s="367" t="s">
        <v>34</v>
      </c>
      <c r="F25" s="236">
        <v>1000</v>
      </c>
      <c r="G25" s="237">
        <f>BruttoGehalt * AG_Anteil_KV</f>
        <v>73</v>
      </c>
      <c r="H25" s="238">
        <f t="shared" si="20"/>
        <v>94.5</v>
      </c>
      <c r="I25" s="238">
        <f t="shared" si="21"/>
        <v>15</v>
      </c>
      <c r="J25" s="238">
        <f t="shared" si="22"/>
        <v>10.25</v>
      </c>
      <c r="K25" s="238"/>
      <c r="L25" s="238"/>
      <c r="M25" s="237"/>
      <c r="N25" s="238"/>
      <c r="O25" s="238"/>
      <c r="P25" s="238"/>
      <c r="Q25" s="239">
        <f t="shared" ref="Q25" si="25">SUM(F25:O25)</f>
        <v>1192.75</v>
      </c>
      <c r="S25" s="240">
        <f t="shared" si="3"/>
        <v>1386.6489658738365</v>
      </c>
    </row>
    <row r="26" spans="1:20" outlineLevel="1" x14ac:dyDescent="0.25">
      <c r="A26" s="234">
        <v>0</v>
      </c>
      <c r="B26" s="234">
        <v>0</v>
      </c>
      <c r="C26" s="235" t="s">
        <v>144</v>
      </c>
      <c r="D26" s="235" t="s">
        <v>137</v>
      </c>
      <c r="E26" s="367" t="s">
        <v>26</v>
      </c>
      <c r="F26" s="236"/>
      <c r="G26" s="237">
        <f>BruttoGehalt * AG_Anteil_KV</f>
        <v>0</v>
      </c>
      <c r="H26" s="238">
        <f t="shared" si="20"/>
        <v>0</v>
      </c>
      <c r="I26" s="238">
        <f t="shared" si="21"/>
        <v>0</v>
      </c>
      <c r="J26" s="238">
        <f t="shared" si="22"/>
        <v>0</v>
      </c>
      <c r="K26" s="238"/>
      <c r="L26" s="238"/>
      <c r="M26" s="237">
        <f>IF(E26="Planstelle",0,50)</f>
        <v>0</v>
      </c>
      <c r="N26" s="238"/>
      <c r="O26" s="238"/>
      <c r="P26" s="238"/>
      <c r="Q26" s="239">
        <f t="shared" ref="Q26" si="26">SUM(F26:O26)</f>
        <v>0</v>
      </c>
      <c r="S26" s="240">
        <f t="shared" si="3"/>
        <v>0</v>
      </c>
    </row>
    <row r="27" spans="1:20" s="358" customFormat="1" ht="12" customHeight="1" x14ac:dyDescent="0.25">
      <c r="A27" s="349">
        <v>6</v>
      </c>
      <c r="B27" s="349" t="s">
        <v>27</v>
      </c>
      <c r="C27" s="350">
        <v>0</v>
      </c>
      <c r="D27" s="350"/>
      <c r="E27" s="366"/>
      <c r="F27" s="359"/>
      <c r="G27" s="360"/>
      <c r="H27" s="354"/>
      <c r="I27" s="354"/>
      <c r="J27" s="354"/>
      <c r="K27" s="354"/>
      <c r="L27" s="354"/>
      <c r="M27" s="360"/>
      <c r="N27" s="354"/>
      <c r="O27" s="354"/>
      <c r="P27" s="354"/>
      <c r="Q27" s="361"/>
      <c r="R27" s="356"/>
      <c r="S27" s="362">
        <f t="shared" si="3"/>
        <v>0</v>
      </c>
      <c r="T27" s="356"/>
    </row>
    <row r="28" spans="1:20" outlineLevel="1" x14ac:dyDescent="0.25">
      <c r="A28" s="234">
        <v>0</v>
      </c>
      <c r="B28" s="234">
        <v>0</v>
      </c>
      <c r="C28" s="235" t="s">
        <v>146</v>
      </c>
      <c r="D28" s="235" t="s">
        <v>9</v>
      </c>
      <c r="E28" s="367" t="s">
        <v>34</v>
      </c>
      <c r="F28" s="236">
        <v>4000</v>
      </c>
      <c r="G28" s="237">
        <f>BruttoGehalt * AG_Anteil_KV</f>
        <v>292</v>
      </c>
      <c r="H28" s="238">
        <f>BruttoGehalt * AG_Anteil_RV</f>
        <v>378</v>
      </c>
      <c r="I28" s="238">
        <f>BruttoGehalt * AG_Anteil_AV</f>
        <v>60</v>
      </c>
      <c r="J28" s="238">
        <f>BruttoGehalt * AG_Anteil_PV</f>
        <v>41</v>
      </c>
      <c r="K28" s="238"/>
      <c r="L28" s="238"/>
      <c r="M28" s="237">
        <v>50</v>
      </c>
      <c r="N28" s="238"/>
      <c r="O28" s="238"/>
      <c r="P28" s="238"/>
      <c r="Q28" s="239">
        <f>SUM(F28:O28)</f>
        <v>4821</v>
      </c>
      <c r="S28" s="240">
        <f t="shared" si="3"/>
        <v>5604.724095139607</v>
      </c>
    </row>
    <row r="29" spans="1:20" outlineLevel="1" x14ac:dyDescent="0.25">
      <c r="A29" s="234">
        <v>0</v>
      </c>
      <c r="B29" s="234">
        <v>0</v>
      </c>
      <c r="C29" s="235" t="s">
        <v>146</v>
      </c>
      <c r="D29" s="235" t="s">
        <v>3</v>
      </c>
      <c r="E29" s="367" t="s">
        <v>34</v>
      </c>
      <c r="F29" s="236">
        <v>3000</v>
      </c>
      <c r="G29" s="237">
        <f t="shared" ref="G29:G34" si="27">BruttoGehalt * AG_Anteil_KV</f>
        <v>219</v>
      </c>
      <c r="H29" s="238">
        <f t="shared" ref="H29:H34" si="28">BruttoGehalt * AG_Anteil_RV</f>
        <v>283.5</v>
      </c>
      <c r="I29" s="238">
        <f t="shared" ref="I29:I34" si="29">BruttoGehalt * AG_Anteil_AV</f>
        <v>45</v>
      </c>
      <c r="J29" s="238">
        <f t="shared" ref="J29:J34" si="30">BruttoGehalt * AG_Anteil_PV</f>
        <v>30.75</v>
      </c>
      <c r="K29" s="238"/>
      <c r="L29" s="238"/>
      <c r="M29" s="237">
        <v>50</v>
      </c>
      <c r="N29" s="238"/>
      <c r="O29" s="238"/>
      <c r="P29" s="238"/>
      <c r="Q29" s="239">
        <f>SUM(F29:O29)</f>
        <v>3628.25</v>
      </c>
      <c r="S29" s="240">
        <f t="shared" si="3"/>
        <v>4218.0751292657706</v>
      </c>
    </row>
    <row r="30" spans="1:20" outlineLevel="1" x14ac:dyDescent="0.25">
      <c r="A30" s="234">
        <v>0</v>
      </c>
      <c r="B30" s="234">
        <v>0</v>
      </c>
      <c r="C30" s="235" t="s">
        <v>146</v>
      </c>
      <c r="D30" s="235" t="s">
        <v>3</v>
      </c>
      <c r="E30" s="367" t="s">
        <v>34</v>
      </c>
      <c r="F30" s="236">
        <v>3000</v>
      </c>
      <c r="G30" s="237">
        <f t="shared" si="27"/>
        <v>219</v>
      </c>
      <c r="H30" s="238">
        <f t="shared" si="28"/>
        <v>283.5</v>
      </c>
      <c r="I30" s="238">
        <f t="shared" si="29"/>
        <v>45</v>
      </c>
      <c r="J30" s="238">
        <f t="shared" si="30"/>
        <v>30.75</v>
      </c>
      <c r="K30" s="238"/>
      <c r="L30" s="238"/>
      <c r="M30" s="237">
        <v>50</v>
      </c>
      <c r="N30" s="238"/>
      <c r="O30" s="238"/>
      <c r="P30" s="238"/>
      <c r="Q30" s="239">
        <f>SUM(F30:O30)</f>
        <v>3628.25</v>
      </c>
      <c r="S30" s="240">
        <f t="shared" si="3"/>
        <v>4218.0751292657706</v>
      </c>
    </row>
    <row r="31" spans="1:20" outlineLevel="1" x14ac:dyDescent="0.25">
      <c r="A31" s="234">
        <v>0</v>
      </c>
      <c r="B31" s="234">
        <v>0</v>
      </c>
      <c r="C31" s="235" t="s">
        <v>8</v>
      </c>
      <c r="D31" s="235" t="s">
        <v>3</v>
      </c>
      <c r="E31" s="367" t="s">
        <v>26</v>
      </c>
      <c r="F31" s="241"/>
      <c r="G31" s="237">
        <f t="shared" si="27"/>
        <v>0</v>
      </c>
      <c r="H31" s="238">
        <f t="shared" si="28"/>
        <v>0</v>
      </c>
      <c r="I31" s="238">
        <f t="shared" si="29"/>
        <v>0</v>
      </c>
      <c r="J31" s="238">
        <f t="shared" si="30"/>
        <v>0</v>
      </c>
      <c r="K31" s="238"/>
      <c r="L31" s="238"/>
      <c r="M31" s="237">
        <f>IF(E31="Planstelle",0,50)</f>
        <v>0</v>
      </c>
      <c r="N31" s="238"/>
      <c r="O31" s="238"/>
      <c r="P31" s="238"/>
      <c r="Q31" s="239">
        <f t="shared" ref="Q31:Q32" si="31">SUM(F31:O31)</f>
        <v>0</v>
      </c>
      <c r="S31" s="240">
        <f t="shared" si="3"/>
        <v>0</v>
      </c>
    </row>
    <row r="32" spans="1:20" outlineLevel="1" x14ac:dyDescent="0.25">
      <c r="A32" s="234">
        <v>0</v>
      </c>
      <c r="B32" s="234">
        <v>0</v>
      </c>
      <c r="C32" s="235" t="s">
        <v>145</v>
      </c>
      <c r="D32" s="235" t="s">
        <v>3</v>
      </c>
      <c r="E32" s="367" t="s">
        <v>34</v>
      </c>
      <c r="F32" s="236">
        <v>3000</v>
      </c>
      <c r="G32" s="237">
        <f t="shared" si="27"/>
        <v>219</v>
      </c>
      <c r="H32" s="238">
        <f t="shared" si="28"/>
        <v>283.5</v>
      </c>
      <c r="I32" s="238">
        <f t="shared" si="29"/>
        <v>45</v>
      </c>
      <c r="J32" s="238">
        <f t="shared" si="30"/>
        <v>30.75</v>
      </c>
      <c r="K32" s="238"/>
      <c r="L32" s="238"/>
      <c r="M32" s="237">
        <v>50</v>
      </c>
      <c r="N32" s="238"/>
      <c r="O32" s="238"/>
      <c r="P32" s="238"/>
      <c r="Q32" s="239">
        <f t="shared" si="31"/>
        <v>3628.25</v>
      </c>
      <c r="S32" s="240">
        <f t="shared" si="3"/>
        <v>4218.0751292657706</v>
      </c>
    </row>
    <row r="33" spans="1:20" outlineLevel="1" x14ac:dyDescent="0.25">
      <c r="A33" s="234">
        <v>0</v>
      </c>
      <c r="B33" s="234">
        <v>0</v>
      </c>
      <c r="C33" s="235" t="s">
        <v>145</v>
      </c>
      <c r="D33" s="235" t="s">
        <v>1</v>
      </c>
      <c r="E33" s="367" t="s">
        <v>34</v>
      </c>
      <c r="F33" s="236">
        <v>2000</v>
      </c>
      <c r="G33" s="237">
        <f t="shared" si="27"/>
        <v>146</v>
      </c>
      <c r="H33" s="238">
        <f t="shared" si="28"/>
        <v>189</v>
      </c>
      <c r="I33" s="238">
        <f t="shared" si="29"/>
        <v>30</v>
      </c>
      <c r="J33" s="238">
        <f t="shared" si="30"/>
        <v>20.5</v>
      </c>
      <c r="K33" s="238"/>
      <c r="L33" s="238"/>
      <c r="M33" s="237">
        <v>50</v>
      </c>
      <c r="N33" s="238"/>
      <c r="O33" s="238"/>
      <c r="P33" s="238"/>
      <c r="Q33" s="239">
        <f>SUM(F33:O33)</f>
        <v>2435.5</v>
      </c>
      <c r="S33" s="240">
        <f t="shared" si="3"/>
        <v>2831.4261633919336</v>
      </c>
    </row>
    <row r="34" spans="1:20" outlineLevel="1" x14ac:dyDescent="0.25">
      <c r="A34" s="234">
        <v>0</v>
      </c>
      <c r="B34" s="234">
        <v>0</v>
      </c>
      <c r="C34" s="235" t="s">
        <v>145</v>
      </c>
      <c r="D34" s="235" t="s">
        <v>1</v>
      </c>
      <c r="E34" s="367" t="s">
        <v>26</v>
      </c>
      <c r="F34" s="241"/>
      <c r="G34" s="237">
        <f t="shared" si="27"/>
        <v>0</v>
      </c>
      <c r="H34" s="238">
        <f t="shared" si="28"/>
        <v>0</v>
      </c>
      <c r="I34" s="238">
        <f t="shared" si="29"/>
        <v>0</v>
      </c>
      <c r="J34" s="238">
        <f t="shared" si="30"/>
        <v>0</v>
      </c>
      <c r="K34" s="238"/>
      <c r="L34" s="238"/>
      <c r="M34" s="237">
        <f>IF(E34="Planstelle",0,50)</f>
        <v>0</v>
      </c>
      <c r="N34" s="238"/>
      <c r="O34" s="238"/>
      <c r="P34" s="238"/>
      <c r="Q34" s="239">
        <f t="shared" ref="Q34" si="32">SUM(F34:O34)</f>
        <v>0</v>
      </c>
      <c r="S34" s="240">
        <f t="shared" si="3"/>
        <v>0</v>
      </c>
    </row>
    <row r="35" spans="1:20" s="358" customFormat="1" x14ac:dyDescent="0.25">
      <c r="A35" s="349">
        <v>7</v>
      </c>
      <c r="B35" s="349" t="s">
        <v>7</v>
      </c>
      <c r="C35" s="350">
        <v>0</v>
      </c>
      <c r="D35" s="350"/>
      <c r="E35" s="366"/>
      <c r="F35" s="359"/>
      <c r="G35" s="360"/>
      <c r="H35" s="354"/>
      <c r="I35" s="354"/>
      <c r="J35" s="354"/>
      <c r="K35" s="354"/>
      <c r="L35" s="354"/>
      <c r="M35" s="360"/>
      <c r="N35" s="354"/>
      <c r="O35" s="354"/>
      <c r="P35" s="354"/>
      <c r="Q35" s="361"/>
      <c r="R35" s="356"/>
      <c r="S35" s="362">
        <f t="shared" si="3"/>
        <v>0</v>
      </c>
      <c r="T35" s="356"/>
    </row>
    <row r="36" spans="1:20" outlineLevel="1" x14ac:dyDescent="0.25">
      <c r="A36" s="234">
        <v>0</v>
      </c>
      <c r="B36" s="234">
        <v>0</v>
      </c>
      <c r="C36" s="235" t="s">
        <v>17</v>
      </c>
      <c r="D36" s="235" t="s">
        <v>3</v>
      </c>
      <c r="E36" s="367" t="s">
        <v>34</v>
      </c>
      <c r="F36" s="241">
        <v>3000</v>
      </c>
      <c r="G36" s="237">
        <f t="shared" ref="G36:G40" si="33">BruttoGehalt * AG_Anteil_KV</f>
        <v>219</v>
      </c>
      <c r="H36" s="238">
        <f t="shared" ref="H36:H40" si="34">BruttoGehalt * AG_Anteil_RV</f>
        <v>283.5</v>
      </c>
      <c r="I36" s="238">
        <f t="shared" ref="I36:I40" si="35">BruttoGehalt * AG_Anteil_AV</f>
        <v>45</v>
      </c>
      <c r="J36" s="238">
        <f t="shared" ref="J36:J40" si="36">BruttoGehalt * AG_Anteil_PV</f>
        <v>30.75</v>
      </c>
      <c r="K36" s="238"/>
      <c r="L36" s="238"/>
      <c r="M36" s="237">
        <v>50</v>
      </c>
      <c r="N36" s="238"/>
      <c r="O36" s="238"/>
      <c r="P36" s="238"/>
      <c r="Q36" s="239">
        <f t="shared" ref="Q36:Q38" si="37">SUM(F36:O36)</f>
        <v>3628.25</v>
      </c>
      <c r="S36" s="240">
        <f t="shared" si="3"/>
        <v>4218.0751292657706</v>
      </c>
    </row>
    <row r="37" spans="1:20" outlineLevel="1" x14ac:dyDescent="0.25">
      <c r="A37" s="234">
        <v>0</v>
      </c>
      <c r="B37" s="234">
        <v>0</v>
      </c>
      <c r="C37" s="235" t="s">
        <v>6</v>
      </c>
      <c r="D37" s="235" t="s">
        <v>1</v>
      </c>
      <c r="E37" s="367" t="s">
        <v>34</v>
      </c>
      <c r="F37" s="241">
        <v>2000</v>
      </c>
      <c r="G37" s="237">
        <f t="shared" si="33"/>
        <v>146</v>
      </c>
      <c r="H37" s="238">
        <f t="shared" si="34"/>
        <v>189</v>
      </c>
      <c r="I37" s="238">
        <f t="shared" si="35"/>
        <v>30</v>
      </c>
      <c r="J37" s="238">
        <f t="shared" si="36"/>
        <v>20.5</v>
      </c>
      <c r="K37" s="238"/>
      <c r="L37" s="238"/>
      <c r="M37" s="237">
        <v>50</v>
      </c>
      <c r="N37" s="238"/>
      <c r="O37" s="238"/>
      <c r="P37" s="238"/>
      <c r="Q37" s="239">
        <f t="shared" si="37"/>
        <v>2435.5</v>
      </c>
      <c r="S37" s="240">
        <f t="shared" si="3"/>
        <v>2831.4261633919336</v>
      </c>
    </row>
    <row r="38" spans="1:20" outlineLevel="1" x14ac:dyDescent="0.25">
      <c r="A38" s="234">
        <v>0</v>
      </c>
      <c r="B38" s="234">
        <v>0</v>
      </c>
      <c r="C38" s="235" t="s">
        <v>6</v>
      </c>
      <c r="D38" s="235" t="s">
        <v>137</v>
      </c>
      <c r="E38" s="367" t="s">
        <v>26</v>
      </c>
      <c r="F38" s="236"/>
      <c r="G38" s="237">
        <f t="shared" si="33"/>
        <v>0</v>
      </c>
      <c r="H38" s="238">
        <f t="shared" si="34"/>
        <v>0</v>
      </c>
      <c r="I38" s="238">
        <f t="shared" si="35"/>
        <v>0</v>
      </c>
      <c r="J38" s="238">
        <f t="shared" si="36"/>
        <v>0</v>
      </c>
      <c r="K38" s="238"/>
      <c r="L38" s="238"/>
      <c r="M38" s="237"/>
      <c r="N38" s="238"/>
      <c r="O38" s="238"/>
      <c r="P38" s="238"/>
      <c r="Q38" s="239">
        <f t="shared" si="37"/>
        <v>0</v>
      </c>
      <c r="S38" s="240">
        <f t="shared" si="3"/>
        <v>0</v>
      </c>
    </row>
    <row r="39" spans="1:20" outlineLevel="1" x14ac:dyDescent="0.25">
      <c r="A39" s="234">
        <v>0</v>
      </c>
      <c r="B39" s="234">
        <v>0</v>
      </c>
      <c r="C39" s="235" t="s">
        <v>6</v>
      </c>
      <c r="D39" s="235" t="s">
        <v>137</v>
      </c>
      <c r="E39" s="367" t="s">
        <v>26</v>
      </c>
      <c r="F39" s="236"/>
      <c r="G39" s="237">
        <f t="shared" si="33"/>
        <v>0</v>
      </c>
      <c r="H39" s="238">
        <f t="shared" si="34"/>
        <v>0</v>
      </c>
      <c r="I39" s="238">
        <f t="shared" si="35"/>
        <v>0</v>
      </c>
      <c r="J39" s="238">
        <f t="shared" si="36"/>
        <v>0</v>
      </c>
      <c r="K39" s="238"/>
      <c r="L39" s="238"/>
      <c r="M39" s="237"/>
      <c r="N39" s="238"/>
      <c r="O39" s="238"/>
      <c r="P39" s="238"/>
      <c r="Q39" s="239">
        <f t="shared" ref="Q39" si="38">SUM(F39:O39)</f>
        <v>0</v>
      </c>
      <c r="S39" s="240">
        <f t="shared" si="3"/>
        <v>0</v>
      </c>
    </row>
    <row r="40" spans="1:20" outlineLevel="1" x14ac:dyDescent="0.25">
      <c r="A40" s="234">
        <v>0</v>
      </c>
      <c r="B40" s="234">
        <v>0</v>
      </c>
      <c r="C40" s="235" t="s">
        <v>6</v>
      </c>
      <c r="D40" s="235" t="s">
        <v>137</v>
      </c>
      <c r="E40" s="367" t="s">
        <v>26</v>
      </c>
      <c r="F40" s="236"/>
      <c r="G40" s="237">
        <f t="shared" si="33"/>
        <v>0</v>
      </c>
      <c r="H40" s="238">
        <f t="shared" si="34"/>
        <v>0</v>
      </c>
      <c r="I40" s="238">
        <f t="shared" si="35"/>
        <v>0</v>
      </c>
      <c r="J40" s="238">
        <f t="shared" si="36"/>
        <v>0</v>
      </c>
      <c r="K40" s="238"/>
      <c r="L40" s="238"/>
      <c r="M40" s="237">
        <f>IF(E40="Planstelle",0,50)</f>
        <v>0</v>
      </c>
      <c r="N40" s="238"/>
      <c r="O40" s="238"/>
      <c r="P40" s="238"/>
      <c r="Q40" s="239">
        <f t="shared" ref="Q40" si="39">SUM(F40:O40)</f>
        <v>0</v>
      </c>
      <c r="S40" s="240">
        <f t="shared" si="3"/>
        <v>0</v>
      </c>
    </row>
    <row r="41" spans="1:20" s="358" customFormat="1" x14ac:dyDescent="0.25">
      <c r="A41" s="349">
        <v>8</v>
      </c>
      <c r="B41" s="349" t="s">
        <v>18</v>
      </c>
      <c r="C41" s="350">
        <v>0</v>
      </c>
      <c r="D41" s="350"/>
      <c r="E41" s="366"/>
      <c r="F41" s="359"/>
      <c r="G41" s="360"/>
      <c r="H41" s="354"/>
      <c r="I41" s="354"/>
      <c r="J41" s="354"/>
      <c r="K41" s="354"/>
      <c r="L41" s="354"/>
      <c r="M41" s="360"/>
      <c r="N41" s="354"/>
      <c r="O41" s="354"/>
      <c r="P41" s="354"/>
      <c r="Q41" s="361"/>
      <c r="R41" s="356"/>
      <c r="S41" s="362">
        <f t="shared" si="3"/>
        <v>0</v>
      </c>
      <c r="T41" s="356"/>
    </row>
    <row r="42" spans="1:20" outlineLevel="1" x14ac:dyDescent="0.25">
      <c r="A42" s="234">
        <v>0</v>
      </c>
      <c r="B42" s="234">
        <v>0</v>
      </c>
      <c r="C42" s="235" t="s">
        <v>2</v>
      </c>
      <c r="D42" s="235" t="s">
        <v>9</v>
      </c>
      <c r="E42" s="367" t="s">
        <v>34</v>
      </c>
      <c r="F42" s="241">
        <v>4000</v>
      </c>
      <c r="G42" s="237">
        <f>BruttoGehalt * AG_Anteil_KV</f>
        <v>292</v>
      </c>
      <c r="H42" s="238">
        <f t="shared" ref="H42:H46" si="40">BruttoGehalt * AG_Anteil_RV</f>
        <v>378</v>
      </c>
      <c r="I42" s="238">
        <f t="shared" ref="I42:I46" si="41">BruttoGehalt * AG_Anteil_AV</f>
        <v>60</v>
      </c>
      <c r="J42" s="238">
        <f t="shared" ref="J42:J46" si="42">BruttoGehalt * AG_Anteil_PV</f>
        <v>41</v>
      </c>
      <c r="K42" s="238"/>
      <c r="L42" s="238"/>
      <c r="M42" s="237">
        <f>IF(E42="Planstelle",0,50)</f>
        <v>50</v>
      </c>
      <c r="N42" s="238"/>
      <c r="O42" s="238"/>
      <c r="P42" s="238"/>
      <c r="Q42" s="239">
        <f t="shared" ref="Q42:Q45" si="43">SUM(F42:O42)</f>
        <v>4821</v>
      </c>
      <c r="S42" s="240">
        <f t="shared" si="3"/>
        <v>5604.724095139607</v>
      </c>
    </row>
    <row r="43" spans="1:20" outlineLevel="1" x14ac:dyDescent="0.25">
      <c r="A43" s="234">
        <v>0</v>
      </c>
      <c r="B43" s="234">
        <v>0</v>
      </c>
      <c r="C43" s="235" t="s">
        <v>18</v>
      </c>
      <c r="D43" s="235" t="s">
        <v>1</v>
      </c>
      <c r="E43" s="367" t="s">
        <v>26</v>
      </c>
      <c r="F43" s="241"/>
      <c r="G43" s="237">
        <f>BruttoGehalt * AG_Anteil_KV</f>
        <v>0</v>
      </c>
      <c r="H43" s="238">
        <f t="shared" si="40"/>
        <v>0</v>
      </c>
      <c r="I43" s="238">
        <f t="shared" si="41"/>
        <v>0</v>
      </c>
      <c r="J43" s="238">
        <f t="shared" si="42"/>
        <v>0</v>
      </c>
      <c r="K43" s="238"/>
      <c r="L43" s="238"/>
      <c r="M43" s="237">
        <f>IF(E43="Planstelle",0,50)</f>
        <v>0</v>
      </c>
      <c r="N43" s="238"/>
      <c r="O43" s="238"/>
      <c r="P43" s="238"/>
      <c r="Q43" s="239">
        <f t="shared" si="43"/>
        <v>0</v>
      </c>
      <c r="S43" s="240">
        <f t="shared" si="3"/>
        <v>0</v>
      </c>
    </row>
    <row r="44" spans="1:20" outlineLevel="1" x14ac:dyDescent="0.25">
      <c r="A44" s="234">
        <v>0</v>
      </c>
      <c r="B44" s="234">
        <v>0</v>
      </c>
      <c r="C44" s="235" t="s">
        <v>18</v>
      </c>
      <c r="D44" s="235" t="s">
        <v>1</v>
      </c>
      <c r="E44" s="367" t="s">
        <v>26</v>
      </c>
      <c r="F44" s="241"/>
      <c r="G44" s="237">
        <f>BruttoGehalt * AG_Anteil_KV</f>
        <v>0</v>
      </c>
      <c r="H44" s="238">
        <f t="shared" si="40"/>
        <v>0</v>
      </c>
      <c r="I44" s="238">
        <f t="shared" si="41"/>
        <v>0</v>
      </c>
      <c r="J44" s="238">
        <f t="shared" si="42"/>
        <v>0</v>
      </c>
      <c r="K44" s="238"/>
      <c r="L44" s="238"/>
      <c r="M44" s="237">
        <f>IF(E44="Planstelle",0,50)</f>
        <v>0</v>
      </c>
      <c r="N44" s="238"/>
      <c r="O44" s="238"/>
      <c r="P44" s="238"/>
      <c r="Q44" s="239">
        <f t="shared" si="43"/>
        <v>0</v>
      </c>
      <c r="S44" s="240">
        <f t="shared" si="3"/>
        <v>0</v>
      </c>
    </row>
    <row r="45" spans="1:20" outlineLevel="1" x14ac:dyDescent="0.25">
      <c r="A45" s="234">
        <v>0</v>
      </c>
      <c r="B45" s="234">
        <v>0</v>
      </c>
      <c r="C45" s="235" t="s">
        <v>18</v>
      </c>
      <c r="D45" s="235" t="s">
        <v>137</v>
      </c>
      <c r="E45" s="367" t="s">
        <v>26</v>
      </c>
      <c r="F45" s="241">
        <v>0</v>
      </c>
      <c r="G45" s="237">
        <f>BruttoGehalt * AG_Anteil_KV</f>
        <v>0</v>
      </c>
      <c r="H45" s="238">
        <f t="shared" si="40"/>
        <v>0</v>
      </c>
      <c r="I45" s="238">
        <f t="shared" si="41"/>
        <v>0</v>
      </c>
      <c r="J45" s="238">
        <f t="shared" si="42"/>
        <v>0</v>
      </c>
      <c r="K45" s="238"/>
      <c r="L45" s="238"/>
      <c r="M45" s="237">
        <f>IF(E45="Planstelle",0,50)</f>
        <v>0</v>
      </c>
      <c r="N45" s="238"/>
      <c r="O45" s="238"/>
      <c r="P45" s="238"/>
      <c r="Q45" s="239">
        <f t="shared" si="43"/>
        <v>0</v>
      </c>
      <c r="S45" s="240">
        <f t="shared" si="3"/>
        <v>0</v>
      </c>
    </row>
    <row r="46" spans="1:20" outlineLevel="1" x14ac:dyDescent="0.25">
      <c r="A46" s="234">
        <v>0</v>
      </c>
      <c r="B46" s="234">
        <v>0</v>
      </c>
      <c r="C46" s="235" t="s">
        <v>18</v>
      </c>
      <c r="D46" s="235" t="s">
        <v>137</v>
      </c>
      <c r="E46" s="367" t="s">
        <v>26</v>
      </c>
      <c r="F46" s="241">
        <v>0</v>
      </c>
      <c r="G46" s="237">
        <f>BruttoGehalt * AG_Anteil_KV</f>
        <v>0</v>
      </c>
      <c r="H46" s="238">
        <f t="shared" si="40"/>
        <v>0</v>
      </c>
      <c r="I46" s="238">
        <f t="shared" si="41"/>
        <v>0</v>
      </c>
      <c r="J46" s="238">
        <f t="shared" si="42"/>
        <v>0</v>
      </c>
      <c r="K46" s="238"/>
      <c r="L46" s="238"/>
      <c r="M46" s="237">
        <f>IF(E46="Planstelle",0,50)</f>
        <v>0</v>
      </c>
      <c r="N46" s="238"/>
      <c r="O46" s="238"/>
      <c r="P46" s="238"/>
      <c r="Q46" s="239">
        <f t="shared" ref="Q46" si="44">SUM(F46:O46)</f>
        <v>0</v>
      </c>
      <c r="S46" s="240">
        <f t="shared" si="3"/>
        <v>0</v>
      </c>
    </row>
    <row r="47" spans="1:20" s="112" customFormat="1" ht="16.5" outlineLevel="1" thickBot="1" x14ac:dyDescent="0.3">
      <c r="A47" s="242"/>
      <c r="B47" s="242"/>
      <c r="C47" s="243"/>
      <c r="D47" s="243"/>
      <c r="E47" s="368"/>
      <c r="F47" s="244"/>
      <c r="G47" s="245"/>
      <c r="H47" s="246"/>
      <c r="I47" s="246"/>
      <c r="J47" s="246"/>
      <c r="K47" s="246"/>
      <c r="L47" s="246"/>
      <c r="M47" s="245"/>
      <c r="N47" s="246"/>
      <c r="O47" s="246"/>
      <c r="P47" s="246"/>
      <c r="Q47" s="247"/>
      <c r="R47" s="248"/>
      <c r="S47" s="249">
        <f t="shared" si="3"/>
        <v>0</v>
      </c>
      <c r="T47" s="248"/>
    </row>
    <row r="48" spans="1:20" s="250" customFormat="1" ht="23.25" customHeight="1" outlineLevel="1" thickTop="1" x14ac:dyDescent="0.25">
      <c r="B48" s="250" t="s">
        <v>134</v>
      </c>
      <c r="E48" s="369"/>
      <c r="F48" s="251">
        <f>SUM(F4:F47)</f>
        <v>50000</v>
      </c>
      <c r="G48" s="221"/>
      <c r="H48" s="252"/>
      <c r="I48" s="252"/>
      <c r="J48" s="252"/>
      <c r="K48" s="252">
        <f>SUM(F4:K47)</f>
        <v>59637.5</v>
      </c>
      <c r="L48" s="252"/>
      <c r="M48" s="221"/>
      <c r="N48" s="252"/>
      <c r="O48" s="252">
        <f>SUM(F4:O47)</f>
        <v>60437.5</v>
      </c>
      <c r="P48" s="252"/>
      <c r="Q48" s="251">
        <f>SUM(Q5:Q47)</f>
        <v>60437.5</v>
      </c>
      <c r="R48" s="253"/>
      <c r="S48" s="240">
        <f>SUM(S5:S47)</f>
        <v>70262.5</v>
      </c>
      <c r="T48" s="253"/>
    </row>
    <row r="49" spans="1:20" s="255" customFormat="1" x14ac:dyDescent="0.25">
      <c r="A49" s="254"/>
      <c r="B49" s="254"/>
      <c r="E49" s="370"/>
      <c r="F49" s="256"/>
      <c r="G49" s="257"/>
      <c r="H49" s="258"/>
      <c r="I49" s="258"/>
      <c r="J49" s="258"/>
      <c r="K49" s="258"/>
      <c r="L49" s="258"/>
      <c r="M49" s="257"/>
      <c r="N49" s="258"/>
      <c r="O49" s="258"/>
      <c r="P49" s="258"/>
      <c r="Q49" s="259"/>
      <c r="R49" s="260"/>
      <c r="S49" s="261"/>
      <c r="T49" s="260"/>
    </row>
    <row r="50" spans="1:20" s="215" customFormat="1" x14ac:dyDescent="0.25">
      <c r="A50" s="222"/>
      <c r="B50" s="222"/>
      <c r="E50" s="363"/>
      <c r="F50" s="262"/>
      <c r="G50" s="263"/>
      <c r="H50" s="264"/>
      <c r="I50" s="264"/>
      <c r="J50" s="264"/>
      <c r="K50" s="264"/>
      <c r="L50" s="264"/>
      <c r="M50" s="263"/>
      <c r="N50" s="264"/>
      <c r="O50" s="264"/>
      <c r="P50" s="264"/>
      <c r="Q50" s="265"/>
      <c r="R50" s="266"/>
      <c r="S50" s="267"/>
      <c r="T50" s="266"/>
    </row>
    <row r="51" spans="1:20" s="215" customFormat="1" x14ac:dyDescent="0.25">
      <c r="A51" s="222"/>
      <c r="B51" s="222"/>
      <c r="E51" s="363"/>
      <c r="F51" s="262"/>
      <c r="G51" s="263"/>
      <c r="H51" s="264"/>
      <c r="I51" s="264"/>
      <c r="J51" s="264"/>
      <c r="K51" s="264"/>
      <c r="L51" s="264"/>
      <c r="M51" s="263"/>
      <c r="N51" s="264"/>
      <c r="O51" s="264"/>
      <c r="P51" s="264"/>
      <c r="Q51" s="265"/>
      <c r="R51" s="266"/>
      <c r="S51" s="267"/>
      <c r="T51" s="266"/>
    </row>
    <row r="52" spans="1:20" s="215" customFormat="1" x14ac:dyDescent="0.25">
      <c r="A52" s="222"/>
      <c r="B52" s="222"/>
      <c r="E52" s="363"/>
      <c r="F52" s="262"/>
      <c r="G52" s="263"/>
      <c r="H52" s="264"/>
      <c r="I52" s="264"/>
      <c r="J52" s="264"/>
      <c r="K52" s="264"/>
      <c r="L52" s="264"/>
      <c r="M52" s="263"/>
      <c r="N52" s="264"/>
      <c r="O52" s="264"/>
      <c r="P52" s="264"/>
      <c r="Q52" s="265"/>
      <c r="R52" s="266"/>
      <c r="S52" s="267"/>
      <c r="T52" s="266"/>
    </row>
    <row r="53" spans="1:20" s="215" customFormat="1" x14ac:dyDescent="0.25">
      <c r="A53" s="222"/>
      <c r="B53" s="222"/>
      <c r="E53" s="363"/>
      <c r="F53" s="262"/>
      <c r="G53" s="263"/>
      <c r="H53" s="264"/>
      <c r="I53" s="264"/>
      <c r="J53" s="264"/>
      <c r="K53" s="264"/>
      <c r="L53" s="264"/>
      <c r="M53" s="263"/>
      <c r="N53" s="264"/>
      <c r="O53" s="264"/>
      <c r="P53" s="264"/>
      <c r="Q53" s="265"/>
      <c r="R53" s="266"/>
      <c r="S53" s="267"/>
      <c r="T53" s="266"/>
    </row>
    <row r="54" spans="1:20" s="215" customFormat="1" x14ac:dyDescent="0.25">
      <c r="A54" s="222"/>
      <c r="B54" s="222"/>
      <c r="E54" s="363"/>
      <c r="F54" s="262"/>
      <c r="G54" s="263"/>
      <c r="H54" s="264"/>
      <c r="I54" s="264"/>
      <c r="J54" s="264"/>
      <c r="K54" s="264"/>
      <c r="L54" s="264"/>
      <c r="M54" s="263"/>
      <c r="N54" s="264"/>
      <c r="O54" s="264"/>
      <c r="P54" s="264"/>
      <c r="Q54" s="265"/>
      <c r="R54" s="266"/>
      <c r="S54" s="267"/>
      <c r="T54" s="266"/>
    </row>
    <row r="55" spans="1:20" s="215" customFormat="1" x14ac:dyDescent="0.25">
      <c r="A55" s="222"/>
      <c r="B55" s="222"/>
      <c r="E55" s="363"/>
      <c r="F55" s="262"/>
      <c r="G55" s="263"/>
      <c r="H55" s="264"/>
      <c r="I55" s="264"/>
      <c r="J55" s="264"/>
      <c r="K55" s="264"/>
      <c r="L55" s="264"/>
      <c r="M55" s="263"/>
      <c r="N55" s="264"/>
      <c r="O55" s="264"/>
      <c r="P55" s="264"/>
      <c r="Q55" s="265"/>
      <c r="R55" s="266"/>
      <c r="S55" s="267"/>
      <c r="T55" s="266"/>
    </row>
    <row r="56" spans="1:20" s="215" customFormat="1" x14ac:dyDescent="0.25">
      <c r="A56" s="222"/>
      <c r="B56" s="222"/>
      <c r="E56" s="363"/>
      <c r="F56" s="262"/>
      <c r="G56" s="263"/>
      <c r="H56" s="264"/>
      <c r="I56" s="264"/>
      <c r="J56" s="264"/>
      <c r="K56" s="264"/>
      <c r="L56" s="264"/>
      <c r="M56" s="263"/>
      <c r="N56" s="264"/>
      <c r="O56" s="264"/>
      <c r="P56" s="264"/>
      <c r="Q56" s="265"/>
      <c r="R56" s="266"/>
      <c r="S56" s="267"/>
      <c r="T56" s="266"/>
    </row>
    <row r="57" spans="1:20" s="215" customFormat="1" x14ac:dyDescent="0.25">
      <c r="A57" s="222"/>
      <c r="B57" s="222"/>
      <c r="E57" s="363"/>
      <c r="F57" s="262"/>
      <c r="G57" s="263"/>
      <c r="H57" s="264"/>
      <c r="I57" s="264"/>
      <c r="J57" s="264"/>
      <c r="K57" s="264"/>
      <c r="L57" s="264"/>
      <c r="M57" s="263"/>
      <c r="N57" s="264"/>
      <c r="O57" s="264"/>
      <c r="P57" s="264"/>
      <c r="Q57" s="265"/>
      <c r="R57" s="266"/>
      <c r="S57" s="267"/>
      <c r="T57" s="266"/>
    </row>
    <row r="58" spans="1:20" s="215" customFormat="1" x14ac:dyDescent="0.25">
      <c r="A58" s="222"/>
      <c r="B58" s="222"/>
      <c r="E58" s="363"/>
      <c r="F58" s="262"/>
      <c r="G58" s="263"/>
      <c r="H58" s="264"/>
      <c r="I58" s="264"/>
      <c r="J58" s="264"/>
      <c r="K58" s="264"/>
      <c r="L58" s="264"/>
      <c r="M58" s="263"/>
      <c r="N58" s="264"/>
      <c r="O58" s="264"/>
      <c r="P58" s="264"/>
      <c r="Q58" s="265"/>
      <c r="R58" s="266"/>
      <c r="S58" s="267"/>
      <c r="T58" s="266"/>
    </row>
    <row r="59" spans="1:20" s="215" customFormat="1" x14ac:dyDescent="0.25">
      <c r="A59" s="222"/>
      <c r="B59" s="222"/>
      <c r="E59" s="363"/>
      <c r="F59" s="262"/>
      <c r="G59" s="263"/>
      <c r="H59" s="264"/>
      <c r="I59" s="264"/>
      <c r="J59" s="264"/>
      <c r="K59" s="264"/>
      <c r="L59" s="264"/>
      <c r="M59" s="263"/>
      <c r="N59" s="264"/>
      <c r="O59" s="264"/>
      <c r="P59" s="264"/>
      <c r="Q59" s="265"/>
      <c r="R59" s="266"/>
      <c r="S59" s="267"/>
      <c r="T59" s="266"/>
    </row>
    <row r="60" spans="1:20" s="215" customFormat="1" x14ac:dyDescent="0.25">
      <c r="A60" s="222"/>
      <c r="B60" s="222"/>
      <c r="E60" s="363"/>
      <c r="F60" s="262"/>
      <c r="G60" s="263"/>
      <c r="H60" s="264"/>
      <c r="I60" s="264"/>
      <c r="J60" s="264"/>
      <c r="K60" s="264"/>
      <c r="L60" s="264"/>
      <c r="M60" s="263"/>
      <c r="N60" s="264"/>
      <c r="O60" s="264"/>
      <c r="P60" s="264"/>
      <c r="Q60" s="265"/>
      <c r="R60" s="266"/>
      <c r="S60" s="267"/>
      <c r="T60" s="266"/>
    </row>
    <row r="61" spans="1:20" s="215" customFormat="1" x14ac:dyDescent="0.25">
      <c r="A61" s="222"/>
      <c r="B61" s="222"/>
      <c r="E61" s="363"/>
      <c r="F61" s="262"/>
      <c r="G61" s="263"/>
      <c r="H61" s="264"/>
      <c r="I61" s="264"/>
      <c r="J61" s="264"/>
      <c r="K61" s="264"/>
      <c r="L61" s="264"/>
      <c r="M61" s="263"/>
      <c r="N61" s="264"/>
      <c r="O61" s="264"/>
      <c r="P61" s="264"/>
      <c r="Q61" s="265"/>
      <c r="R61" s="266"/>
      <c r="S61" s="267"/>
      <c r="T61" s="266"/>
    </row>
    <row r="62" spans="1:20" s="215" customFormat="1" x14ac:dyDescent="0.25">
      <c r="A62" s="222"/>
      <c r="B62" s="222"/>
      <c r="E62" s="363"/>
      <c r="F62" s="262"/>
      <c r="G62" s="263"/>
      <c r="H62" s="264"/>
      <c r="I62" s="264"/>
      <c r="J62" s="264"/>
      <c r="K62" s="264"/>
      <c r="L62" s="264"/>
      <c r="M62" s="263"/>
      <c r="N62" s="264"/>
      <c r="O62" s="264"/>
      <c r="P62" s="264"/>
      <c r="Q62" s="265"/>
      <c r="R62" s="266"/>
      <c r="S62" s="267"/>
      <c r="T62" s="266"/>
    </row>
    <row r="63" spans="1:20" s="215" customFormat="1" x14ac:dyDescent="0.25">
      <c r="A63" s="222"/>
      <c r="B63" s="222"/>
      <c r="E63" s="363"/>
      <c r="F63" s="262"/>
      <c r="G63" s="263"/>
      <c r="H63" s="264"/>
      <c r="I63" s="264"/>
      <c r="J63" s="264"/>
      <c r="K63" s="264"/>
      <c r="L63" s="264"/>
      <c r="M63" s="263"/>
      <c r="N63" s="264"/>
      <c r="O63" s="264"/>
      <c r="P63" s="264"/>
      <c r="Q63" s="265"/>
      <c r="R63" s="266"/>
      <c r="S63" s="267"/>
      <c r="T63" s="266"/>
    </row>
    <row r="64" spans="1:20" s="215" customFormat="1" x14ac:dyDescent="0.25">
      <c r="A64" s="222"/>
      <c r="B64" s="222"/>
      <c r="E64" s="363"/>
      <c r="F64" s="262"/>
      <c r="G64" s="263"/>
      <c r="H64" s="264"/>
      <c r="I64" s="264"/>
      <c r="J64" s="264"/>
      <c r="K64" s="264"/>
      <c r="L64" s="264"/>
      <c r="M64" s="263"/>
      <c r="N64" s="264"/>
      <c r="O64" s="264"/>
      <c r="P64" s="264"/>
      <c r="Q64" s="265"/>
      <c r="R64" s="266"/>
      <c r="S64" s="267"/>
      <c r="T64" s="266"/>
    </row>
    <row r="65" spans="1:20" s="215" customFormat="1" x14ac:dyDescent="0.25">
      <c r="A65" s="222"/>
      <c r="B65" s="222"/>
      <c r="E65" s="363"/>
      <c r="F65" s="262"/>
      <c r="G65" s="263"/>
      <c r="H65" s="264"/>
      <c r="I65" s="264"/>
      <c r="J65" s="264"/>
      <c r="K65" s="264"/>
      <c r="L65" s="264"/>
      <c r="M65" s="263"/>
      <c r="N65" s="264"/>
      <c r="O65" s="264"/>
      <c r="P65" s="264"/>
      <c r="Q65" s="265"/>
      <c r="R65" s="266"/>
      <c r="S65" s="267"/>
      <c r="T65" s="266"/>
    </row>
    <row r="66" spans="1:20" s="215" customFormat="1" x14ac:dyDescent="0.25">
      <c r="A66" s="222"/>
      <c r="B66" s="222"/>
      <c r="E66" s="363"/>
      <c r="F66" s="262"/>
      <c r="G66" s="263"/>
      <c r="H66" s="264"/>
      <c r="I66" s="264"/>
      <c r="J66" s="264"/>
      <c r="K66" s="264"/>
      <c r="L66" s="264"/>
      <c r="M66" s="263"/>
      <c r="N66" s="264"/>
      <c r="O66" s="264"/>
      <c r="P66" s="264"/>
      <c r="Q66" s="265"/>
      <c r="R66" s="266"/>
      <c r="S66" s="267"/>
      <c r="T66" s="266"/>
    </row>
    <row r="67" spans="1:20" s="215" customFormat="1" x14ac:dyDescent="0.25">
      <c r="A67" s="222"/>
      <c r="B67" s="222"/>
      <c r="E67" s="363"/>
      <c r="F67" s="262"/>
      <c r="G67" s="263"/>
      <c r="H67" s="264"/>
      <c r="I67" s="264"/>
      <c r="J67" s="264"/>
      <c r="K67" s="264"/>
      <c r="L67" s="264"/>
      <c r="M67" s="263"/>
      <c r="N67" s="264"/>
      <c r="O67" s="264"/>
      <c r="P67" s="264"/>
      <c r="Q67" s="265"/>
      <c r="R67" s="266"/>
      <c r="S67" s="267"/>
      <c r="T67" s="266"/>
    </row>
    <row r="68" spans="1:20" s="215" customFormat="1" x14ac:dyDescent="0.25">
      <c r="A68" s="222"/>
      <c r="B68" s="222"/>
      <c r="E68" s="363"/>
      <c r="F68" s="262"/>
      <c r="G68" s="263"/>
      <c r="H68" s="264"/>
      <c r="I68" s="264"/>
      <c r="J68" s="264"/>
      <c r="K68" s="264"/>
      <c r="L68" s="264"/>
      <c r="M68" s="263"/>
      <c r="N68" s="264"/>
      <c r="O68" s="264"/>
      <c r="P68" s="264"/>
      <c r="Q68" s="265"/>
      <c r="R68" s="266"/>
      <c r="S68" s="267"/>
      <c r="T68" s="266"/>
    </row>
    <row r="69" spans="1:20" s="215" customFormat="1" x14ac:dyDescent="0.25">
      <c r="A69" s="222"/>
      <c r="B69" s="222"/>
      <c r="E69" s="363"/>
      <c r="F69" s="262"/>
      <c r="G69" s="263"/>
      <c r="H69" s="264"/>
      <c r="I69" s="264"/>
      <c r="J69" s="264"/>
      <c r="K69" s="264"/>
      <c r="L69" s="264"/>
      <c r="M69" s="263"/>
      <c r="N69" s="264"/>
      <c r="O69" s="264"/>
      <c r="P69" s="264"/>
      <c r="Q69" s="265"/>
      <c r="R69" s="266"/>
      <c r="S69" s="267"/>
      <c r="T69" s="266"/>
    </row>
    <row r="70" spans="1:20" s="215" customFormat="1" x14ac:dyDescent="0.25">
      <c r="A70" s="222"/>
      <c r="B70" s="222"/>
      <c r="E70" s="363"/>
      <c r="F70" s="262"/>
      <c r="G70" s="263"/>
      <c r="H70" s="264"/>
      <c r="I70" s="264"/>
      <c r="J70" s="264"/>
      <c r="K70" s="264"/>
      <c r="L70" s="264"/>
      <c r="M70" s="263"/>
      <c r="N70" s="264"/>
      <c r="O70" s="264"/>
      <c r="P70" s="264"/>
      <c r="Q70" s="265"/>
      <c r="R70" s="266"/>
      <c r="S70" s="267"/>
      <c r="T70" s="266"/>
    </row>
    <row r="71" spans="1:20" s="215" customFormat="1" x14ac:dyDescent="0.25">
      <c r="A71" s="222"/>
      <c r="B71" s="222"/>
      <c r="E71" s="363"/>
      <c r="F71" s="262"/>
      <c r="G71" s="263"/>
      <c r="H71" s="264"/>
      <c r="I71" s="264"/>
      <c r="J71" s="264"/>
      <c r="K71" s="264"/>
      <c r="L71" s="264"/>
      <c r="M71" s="263"/>
      <c r="N71" s="264"/>
      <c r="O71" s="264"/>
      <c r="P71" s="264"/>
      <c r="Q71" s="265"/>
      <c r="R71" s="266"/>
      <c r="S71" s="267"/>
      <c r="T71" s="266"/>
    </row>
    <row r="72" spans="1:20" s="215" customFormat="1" x14ac:dyDescent="0.25">
      <c r="A72" s="222"/>
      <c r="B72" s="222"/>
      <c r="E72" s="363"/>
      <c r="F72" s="262"/>
      <c r="G72" s="263"/>
      <c r="H72" s="264"/>
      <c r="I72" s="264"/>
      <c r="J72" s="264"/>
      <c r="K72" s="264"/>
      <c r="L72" s="264"/>
      <c r="M72" s="263"/>
      <c r="N72" s="264"/>
      <c r="O72" s="264"/>
      <c r="P72" s="264"/>
      <c r="Q72" s="265"/>
      <c r="R72" s="266"/>
      <c r="S72" s="267"/>
      <c r="T72" s="266"/>
    </row>
    <row r="73" spans="1:20" s="215" customFormat="1" x14ac:dyDescent="0.25">
      <c r="A73" s="222"/>
      <c r="B73" s="222"/>
      <c r="E73" s="363"/>
      <c r="F73" s="262"/>
      <c r="G73" s="263"/>
      <c r="H73" s="264"/>
      <c r="I73" s="264"/>
      <c r="J73" s="264"/>
      <c r="K73" s="264"/>
      <c r="L73" s="264"/>
      <c r="M73" s="263"/>
      <c r="N73" s="264"/>
      <c r="O73" s="264"/>
      <c r="P73" s="264"/>
      <c r="Q73" s="265"/>
      <c r="R73" s="266"/>
      <c r="S73" s="267"/>
      <c r="T73" s="266"/>
    </row>
    <row r="74" spans="1:20" s="215" customFormat="1" x14ac:dyDescent="0.25">
      <c r="A74" s="222"/>
      <c r="B74" s="222"/>
      <c r="E74" s="363"/>
      <c r="F74" s="262"/>
      <c r="G74" s="263"/>
      <c r="H74" s="264"/>
      <c r="I74" s="264"/>
      <c r="J74" s="264"/>
      <c r="K74" s="264"/>
      <c r="L74" s="264"/>
      <c r="M74" s="263"/>
      <c r="N74" s="264"/>
      <c r="O74" s="264"/>
      <c r="P74" s="264"/>
      <c r="Q74" s="265"/>
      <c r="R74" s="266"/>
      <c r="S74" s="267"/>
      <c r="T74" s="266"/>
    </row>
    <row r="75" spans="1:20" s="215" customFormat="1" x14ac:dyDescent="0.25">
      <c r="A75" s="222"/>
      <c r="B75" s="222"/>
      <c r="E75" s="363"/>
      <c r="F75" s="262"/>
      <c r="G75" s="263"/>
      <c r="H75" s="264"/>
      <c r="I75" s="264"/>
      <c r="J75" s="264"/>
      <c r="K75" s="264"/>
      <c r="L75" s="264"/>
      <c r="M75" s="263"/>
      <c r="N75" s="264"/>
      <c r="O75" s="264"/>
      <c r="P75" s="264"/>
      <c r="Q75" s="265"/>
      <c r="R75" s="266"/>
      <c r="S75" s="267"/>
      <c r="T75" s="266"/>
    </row>
    <row r="76" spans="1:20" s="215" customFormat="1" x14ac:dyDescent="0.25">
      <c r="A76" s="222"/>
      <c r="B76" s="222"/>
      <c r="E76" s="363"/>
      <c r="F76" s="262"/>
      <c r="G76" s="263"/>
      <c r="H76" s="264"/>
      <c r="I76" s="264"/>
      <c r="J76" s="264"/>
      <c r="K76" s="264"/>
      <c r="L76" s="264"/>
      <c r="M76" s="263"/>
      <c r="N76" s="264"/>
      <c r="O76" s="264"/>
      <c r="P76" s="264"/>
      <c r="Q76" s="265"/>
      <c r="R76" s="266"/>
      <c r="S76" s="267"/>
      <c r="T76" s="266"/>
    </row>
    <row r="77" spans="1:20" s="215" customFormat="1" x14ac:dyDescent="0.25">
      <c r="A77" s="222"/>
      <c r="B77" s="222"/>
      <c r="E77" s="363"/>
      <c r="F77" s="262"/>
      <c r="G77" s="263"/>
      <c r="H77" s="264"/>
      <c r="I77" s="264"/>
      <c r="J77" s="264"/>
      <c r="K77" s="264"/>
      <c r="L77" s="264"/>
      <c r="M77" s="263"/>
      <c r="N77" s="264"/>
      <c r="O77" s="264"/>
      <c r="P77" s="264"/>
      <c r="Q77" s="265"/>
      <c r="R77" s="266"/>
      <c r="S77" s="267"/>
      <c r="T77" s="266"/>
    </row>
    <row r="78" spans="1:20" s="215" customFormat="1" x14ac:dyDescent="0.25">
      <c r="A78" s="222"/>
      <c r="B78" s="222"/>
      <c r="E78" s="363"/>
      <c r="F78" s="262"/>
      <c r="G78" s="263"/>
      <c r="H78" s="264"/>
      <c r="I78" s="264"/>
      <c r="J78" s="264"/>
      <c r="K78" s="264"/>
      <c r="L78" s="264"/>
      <c r="M78" s="263"/>
      <c r="N78" s="264"/>
      <c r="O78" s="264"/>
      <c r="P78" s="264"/>
      <c r="Q78" s="265"/>
      <c r="R78" s="266"/>
      <c r="S78" s="267"/>
      <c r="T78" s="266"/>
    </row>
    <row r="79" spans="1:20" s="215" customFormat="1" x14ac:dyDescent="0.25">
      <c r="A79" s="222"/>
      <c r="B79" s="222"/>
      <c r="E79" s="363"/>
      <c r="F79" s="262"/>
      <c r="G79" s="263"/>
      <c r="H79" s="264"/>
      <c r="I79" s="264"/>
      <c r="J79" s="264"/>
      <c r="K79" s="264"/>
      <c r="L79" s="264"/>
      <c r="M79" s="263"/>
      <c r="N79" s="264"/>
      <c r="O79" s="264"/>
      <c r="P79" s="264"/>
      <c r="Q79" s="265"/>
      <c r="R79" s="266"/>
      <c r="S79" s="267"/>
      <c r="T79" s="266"/>
    </row>
    <row r="80" spans="1:20" s="215" customFormat="1" x14ac:dyDescent="0.25">
      <c r="A80" s="222"/>
      <c r="B80" s="222"/>
      <c r="E80" s="363"/>
      <c r="F80" s="262"/>
      <c r="G80" s="263"/>
      <c r="H80" s="264"/>
      <c r="I80" s="264"/>
      <c r="J80" s="264"/>
      <c r="K80" s="264"/>
      <c r="L80" s="264"/>
      <c r="M80" s="263"/>
      <c r="N80" s="264"/>
      <c r="O80" s="264"/>
      <c r="P80" s="264"/>
      <c r="Q80" s="265"/>
      <c r="R80" s="266"/>
      <c r="S80" s="267"/>
      <c r="T80" s="266"/>
    </row>
    <row r="81" spans="1:20" s="215" customFormat="1" x14ac:dyDescent="0.25">
      <c r="A81" s="222"/>
      <c r="B81" s="222"/>
      <c r="E81" s="363"/>
      <c r="F81" s="262"/>
      <c r="G81" s="263"/>
      <c r="H81" s="264"/>
      <c r="I81" s="264"/>
      <c r="J81" s="264"/>
      <c r="K81" s="264"/>
      <c r="L81" s="264"/>
      <c r="M81" s="263"/>
      <c r="N81" s="264"/>
      <c r="O81" s="264"/>
      <c r="P81" s="264"/>
      <c r="Q81" s="265"/>
      <c r="R81" s="266"/>
      <c r="S81" s="267"/>
      <c r="T81" s="266"/>
    </row>
    <row r="82" spans="1:20" s="215" customFormat="1" x14ac:dyDescent="0.25">
      <c r="A82" s="222"/>
      <c r="B82" s="222"/>
      <c r="E82" s="363"/>
      <c r="F82" s="262"/>
      <c r="G82" s="263"/>
      <c r="H82" s="264"/>
      <c r="I82" s="264"/>
      <c r="J82" s="264"/>
      <c r="K82" s="264"/>
      <c r="L82" s="264"/>
      <c r="M82" s="263"/>
      <c r="N82" s="264"/>
      <c r="O82" s="264"/>
      <c r="P82" s="264"/>
      <c r="Q82" s="265"/>
      <c r="R82" s="266"/>
      <c r="S82" s="267"/>
      <c r="T82" s="266"/>
    </row>
    <row r="83" spans="1:20" s="215" customFormat="1" x14ac:dyDescent="0.25">
      <c r="A83" s="222"/>
      <c r="B83" s="222"/>
      <c r="E83" s="363"/>
      <c r="F83" s="262"/>
      <c r="G83" s="263"/>
      <c r="H83" s="264"/>
      <c r="I83" s="264"/>
      <c r="J83" s="264"/>
      <c r="K83" s="264"/>
      <c r="L83" s="264"/>
      <c r="M83" s="263"/>
      <c r="N83" s="264"/>
      <c r="O83" s="264"/>
      <c r="P83" s="264"/>
      <c r="Q83" s="265"/>
      <c r="R83" s="266"/>
      <c r="S83" s="267"/>
      <c r="T83" s="266"/>
    </row>
    <row r="84" spans="1:20" s="215" customFormat="1" x14ac:dyDescent="0.25">
      <c r="A84" s="222"/>
      <c r="B84" s="222"/>
      <c r="E84" s="363"/>
      <c r="F84" s="262"/>
      <c r="G84" s="263"/>
      <c r="H84" s="264"/>
      <c r="I84" s="264"/>
      <c r="J84" s="264"/>
      <c r="K84" s="264"/>
      <c r="L84" s="264"/>
      <c r="M84" s="263"/>
      <c r="N84" s="264"/>
      <c r="O84" s="264"/>
      <c r="P84" s="264"/>
      <c r="Q84" s="265"/>
      <c r="R84" s="266"/>
      <c r="S84" s="267"/>
      <c r="T84" s="266"/>
    </row>
    <row r="85" spans="1:20" s="215" customFormat="1" x14ac:dyDescent="0.25">
      <c r="A85" s="222"/>
      <c r="B85" s="222"/>
      <c r="E85" s="363"/>
      <c r="F85" s="262"/>
      <c r="G85" s="263"/>
      <c r="H85" s="264"/>
      <c r="I85" s="264"/>
      <c r="J85" s="264"/>
      <c r="K85" s="264"/>
      <c r="L85" s="264"/>
      <c r="M85" s="263"/>
      <c r="N85" s="264"/>
      <c r="O85" s="264"/>
      <c r="P85" s="264"/>
      <c r="Q85" s="265"/>
      <c r="R85" s="266"/>
      <c r="S85" s="267"/>
      <c r="T85" s="266"/>
    </row>
    <row r="86" spans="1:20" s="215" customFormat="1" x14ac:dyDescent="0.25">
      <c r="A86" s="222"/>
      <c r="B86" s="222"/>
      <c r="E86" s="363"/>
      <c r="F86" s="262"/>
      <c r="G86" s="263"/>
      <c r="H86" s="264"/>
      <c r="I86" s="264"/>
      <c r="J86" s="264"/>
      <c r="K86" s="264"/>
      <c r="L86" s="264"/>
      <c r="M86" s="263"/>
      <c r="N86" s="264"/>
      <c r="O86" s="264"/>
      <c r="P86" s="264"/>
      <c r="Q86" s="265"/>
      <c r="R86" s="266"/>
      <c r="S86" s="267"/>
      <c r="T86" s="266"/>
    </row>
    <row r="87" spans="1:20" s="215" customFormat="1" x14ac:dyDescent="0.25">
      <c r="A87" s="222"/>
      <c r="B87" s="222"/>
      <c r="E87" s="363"/>
      <c r="F87" s="262"/>
      <c r="G87" s="263"/>
      <c r="H87" s="264"/>
      <c r="I87" s="264"/>
      <c r="J87" s="264"/>
      <c r="K87" s="264"/>
      <c r="L87" s="264"/>
      <c r="M87" s="263"/>
      <c r="N87" s="264"/>
      <c r="O87" s="264"/>
      <c r="P87" s="264"/>
      <c r="Q87" s="265"/>
      <c r="R87" s="266"/>
      <c r="S87" s="267"/>
      <c r="T87" s="266"/>
    </row>
    <row r="88" spans="1:20" s="215" customFormat="1" x14ac:dyDescent="0.25">
      <c r="A88" s="222"/>
      <c r="B88" s="222"/>
      <c r="E88" s="363"/>
      <c r="F88" s="262"/>
      <c r="G88" s="263"/>
      <c r="H88" s="264"/>
      <c r="I88" s="264"/>
      <c r="J88" s="264"/>
      <c r="K88" s="264"/>
      <c r="L88" s="264"/>
      <c r="M88" s="263"/>
      <c r="N88" s="264"/>
      <c r="O88" s="264"/>
      <c r="P88" s="264"/>
      <c r="Q88" s="265"/>
      <c r="R88" s="266"/>
      <c r="S88" s="267"/>
      <c r="T88" s="266"/>
    </row>
    <row r="89" spans="1:20" s="215" customFormat="1" x14ac:dyDescent="0.25">
      <c r="A89" s="222"/>
      <c r="B89" s="222"/>
      <c r="E89" s="363"/>
      <c r="F89" s="262"/>
      <c r="G89" s="263"/>
      <c r="H89" s="264"/>
      <c r="I89" s="264"/>
      <c r="J89" s="264"/>
      <c r="K89" s="264"/>
      <c r="L89" s="264"/>
      <c r="M89" s="263"/>
      <c r="N89" s="264"/>
      <c r="O89" s="264"/>
      <c r="P89" s="264"/>
      <c r="Q89" s="265"/>
      <c r="R89" s="266"/>
      <c r="S89" s="267"/>
      <c r="T89" s="266"/>
    </row>
    <row r="90" spans="1:20" s="215" customFormat="1" x14ac:dyDescent="0.25">
      <c r="A90" s="222"/>
      <c r="B90" s="222"/>
      <c r="E90" s="363"/>
      <c r="F90" s="262"/>
      <c r="G90" s="263"/>
      <c r="H90" s="264"/>
      <c r="I90" s="264"/>
      <c r="J90" s="264"/>
      <c r="K90" s="264"/>
      <c r="L90" s="264"/>
      <c r="M90" s="263"/>
      <c r="N90" s="264"/>
      <c r="O90" s="264"/>
      <c r="P90" s="264"/>
      <c r="Q90" s="265"/>
      <c r="R90" s="266"/>
      <c r="S90" s="267"/>
      <c r="T90" s="266"/>
    </row>
    <row r="91" spans="1:20" s="215" customFormat="1" x14ac:dyDescent="0.25">
      <c r="A91" s="222"/>
      <c r="B91" s="222"/>
      <c r="E91" s="363"/>
      <c r="F91" s="262"/>
      <c r="G91" s="263"/>
      <c r="H91" s="264"/>
      <c r="I91" s="264"/>
      <c r="J91" s="264"/>
      <c r="K91" s="264"/>
      <c r="L91" s="264"/>
      <c r="M91" s="263"/>
      <c r="N91" s="264"/>
      <c r="O91" s="264"/>
      <c r="P91" s="264"/>
      <c r="Q91" s="265"/>
      <c r="R91" s="266"/>
      <c r="S91" s="267"/>
      <c r="T91" s="266"/>
    </row>
    <row r="92" spans="1:20" s="215" customFormat="1" x14ac:dyDescent="0.25">
      <c r="A92" s="222"/>
      <c r="B92" s="222"/>
      <c r="E92" s="363"/>
      <c r="F92" s="262"/>
      <c r="G92" s="263"/>
      <c r="H92" s="264"/>
      <c r="I92" s="264"/>
      <c r="J92" s="264"/>
      <c r="K92" s="264"/>
      <c r="L92" s="264"/>
      <c r="M92" s="263"/>
      <c r="N92" s="264"/>
      <c r="O92" s="264"/>
      <c r="P92" s="264"/>
      <c r="Q92" s="265"/>
      <c r="R92" s="266"/>
      <c r="S92" s="267"/>
      <c r="T92" s="266"/>
    </row>
    <row r="93" spans="1:20" s="215" customFormat="1" x14ac:dyDescent="0.25">
      <c r="A93" s="222"/>
      <c r="B93" s="222"/>
      <c r="E93" s="363"/>
      <c r="F93" s="262"/>
      <c r="G93" s="263"/>
      <c r="H93" s="264"/>
      <c r="I93" s="264"/>
      <c r="J93" s="264"/>
      <c r="K93" s="264"/>
      <c r="L93" s="264"/>
      <c r="M93" s="263"/>
      <c r="N93" s="264"/>
      <c r="O93" s="264"/>
      <c r="P93" s="264"/>
      <c r="Q93" s="265"/>
      <c r="R93" s="266"/>
      <c r="S93" s="267"/>
      <c r="T93" s="266"/>
    </row>
    <row r="94" spans="1:20" s="215" customFormat="1" x14ac:dyDescent="0.25">
      <c r="A94" s="222"/>
      <c r="B94" s="222"/>
      <c r="E94" s="363"/>
      <c r="F94" s="262"/>
      <c r="G94" s="263"/>
      <c r="H94" s="264"/>
      <c r="I94" s="264"/>
      <c r="J94" s="264"/>
      <c r="K94" s="264"/>
      <c r="L94" s="264"/>
      <c r="M94" s="263"/>
      <c r="N94" s="264"/>
      <c r="O94" s="264"/>
      <c r="P94" s="264"/>
      <c r="Q94" s="265"/>
      <c r="R94" s="266"/>
      <c r="S94" s="267"/>
      <c r="T94" s="266"/>
    </row>
    <row r="95" spans="1:20" s="215" customFormat="1" x14ac:dyDescent="0.25">
      <c r="A95" s="222"/>
      <c r="B95" s="222"/>
      <c r="E95" s="363"/>
      <c r="F95" s="262"/>
      <c r="G95" s="263"/>
      <c r="H95" s="264"/>
      <c r="I95" s="264"/>
      <c r="J95" s="264"/>
      <c r="K95" s="264"/>
      <c r="L95" s="264"/>
      <c r="M95" s="263"/>
      <c r="N95" s="264"/>
      <c r="O95" s="264"/>
      <c r="P95" s="264"/>
      <c r="Q95" s="265"/>
      <c r="R95" s="266"/>
      <c r="S95" s="267"/>
      <c r="T95" s="266"/>
    </row>
    <row r="96" spans="1:20" s="215" customFormat="1" x14ac:dyDescent="0.25">
      <c r="A96" s="222"/>
      <c r="B96" s="222"/>
      <c r="E96" s="363"/>
      <c r="F96" s="262"/>
      <c r="G96" s="263"/>
      <c r="H96" s="264"/>
      <c r="I96" s="264"/>
      <c r="J96" s="264"/>
      <c r="K96" s="264"/>
      <c r="L96" s="264"/>
      <c r="M96" s="263"/>
      <c r="N96" s="264"/>
      <c r="O96" s="264"/>
      <c r="P96" s="264"/>
      <c r="Q96" s="265"/>
      <c r="R96" s="266"/>
      <c r="S96" s="267"/>
      <c r="T96" s="266"/>
    </row>
    <row r="97" spans="1:20" s="215" customFormat="1" x14ac:dyDescent="0.25">
      <c r="A97" s="222"/>
      <c r="B97" s="222"/>
      <c r="E97" s="363"/>
      <c r="F97" s="262"/>
      <c r="G97" s="263"/>
      <c r="H97" s="264"/>
      <c r="I97" s="264"/>
      <c r="J97" s="264"/>
      <c r="K97" s="264"/>
      <c r="L97" s="264"/>
      <c r="M97" s="263"/>
      <c r="N97" s="264"/>
      <c r="O97" s="264"/>
      <c r="P97" s="264"/>
      <c r="Q97" s="265"/>
      <c r="R97" s="266"/>
      <c r="S97" s="267"/>
      <c r="T97" s="266"/>
    </row>
    <row r="98" spans="1:20" s="215" customFormat="1" x14ac:dyDescent="0.25">
      <c r="A98" s="222"/>
      <c r="B98" s="222"/>
      <c r="E98" s="363"/>
      <c r="F98" s="262"/>
      <c r="G98" s="263"/>
      <c r="H98" s="264"/>
      <c r="I98" s="264"/>
      <c r="J98" s="264"/>
      <c r="K98" s="264"/>
      <c r="L98" s="264"/>
      <c r="M98" s="263"/>
      <c r="N98" s="264"/>
      <c r="O98" s="264"/>
      <c r="P98" s="264"/>
      <c r="Q98" s="265"/>
      <c r="R98" s="266"/>
      <c r="S98" s="267"/>
      <c r="T98" s="266"/>
    </row>
    <row r="99" spans="1:20" s="215" customFormat="1" x14ac:dyDescent="0.25">
      <c r="A99" s="222"/>
      <c r="B99" s="222"/>
      <c r="E99" s="363"/>
      <c r="F99" s="262"/>
      <c r="G99" s="263"/>
      <c r="H99" s="264"/>
      <c r="I99" s="264"/>
      <c r="J99" s="264"/>
      <c r="K99" s="264"/>
      <c r="L99" s="264"/>
      <c r="M99" s="263"/>
      <c r="N99" s="264"/>
      <c r="O99" s="264"/>
      <c r="P99" s="264"/>
      <c r="Q99" s="265"/>
      <c r="R99" s="266"/>
      <c r="S99" s="267"/>
      <c r="T99" s="266"/>
    </row>
    <row r="100" spans="1:20" s="215" customFormat="1" x14ac:dyDescent="0.25">
      <c r="A100" s="222"/>
      <c r="B100" s="222"/>
      <c r="E100" s="363"/>
      <c r="F100" s="262"/>
      <c r="G100" s="263"/>
      <c r="H100" s="264"/>
      <c r="I100" s="264"/>
      <c r="J100" s="264"/>
      <c r="K100" s="264"/>
      <c r="L100" s="264"/>
      <c r="M100" s="263"/>
      <c r="N100" s="264"/>
      <c r="O100" s="264"/>
      <c r="P100" s="264"/>
      <c r="Q100" s="265"/>
      <c r="R100" s="266"/>
      <c r="S100" s="267"/>
      <c r="T100" s="266"/>
    </row>
    <row r="101" spans="1:20" s="215" customFormat="1" x14ac:dyDescent="0.25">
      <c r="A101" s="222"/>
      <c r="B101" s="222"/>
      <c r="E101" s="363"/>
      <c r="F101" s="262"/>
      <c r="G101" s="263"/>
      <c r="H101" s="264"/>
      <c r="I101" s="264"/>
      <c r="J101" s="264"/>
      <c r="K101" s="264"/>
      <c r="L101" s="264"/>
      <c r="M101" s="263"/>
      <c r="N101" s="264"/>
      <c r="O101" s="264"/>
      <c r="P101" s="264"/>
      <c r="Q101" s="265"/>
      <c r="R101" s="266"/>
      <c r="S101" s="267"/>
      <c r="T101" s="266"/>
    </row>
    <row r="102" spans="1:20" s="215" customFormat="1" x14ac:dyDescent="0.25">
      <c r="A102" s="222"/>
      <c r="B102" s="222"/>
      <c r="E102" s="363"/>
      <c r="F102" s="262"/>
      <c r="G102" s="263"/>
      <c r="H102" s="264"/>
      <c r="I102" s="264"/>
      <c r="J102" s="264"/>
      <c r="K102" s="264"/>
      <c r="L102" s="264"/>
      <c r="M102" s="263"/>
      <c r="N102" s="264"/>
      <c r="O102" s="264"/>
      <c r="P102" s="264"/>
      <c r="Q102" s="265"/>
      <c r="R102" s="266"/>
      <c r="S102" s="267"/>
      <c r="T102" s="266"/>
    </row>
    <row r="103" spans="1:20" s="215" customFormat="1" x14ac:dyDescent="0.25">
      <c r="A103" s="222"/>
      <c r="B103" s="222"/>
      <c r="E103" s="363"/>
      <c r="F103" s="262"/>
      <c r="G103" s="263"/>
      <c r="H103" s="264"/>
      <c r="I103" s="264"/>
      <c r="J103" s="264"/>
      <c r="K103" s="264"/>
      <c r="L103" s="264"/>
      <c r="M103" s="263"/>
      <c r="N103" s="264"/>
      <c r="O103" s="264"/>
      <c r="P103" s="264"/>
      <c r="Q103" s="265"/>
      <c r="R103" s="266"/>
      <c r="S103" s="267"/>
      <c r="T103" s="266"/>
    </row>
    <row r="104" spans="1:20" s="215" customFormat="1" x14ac:dyDescent="0.25">
      <c r="A104" s="222"/>
      <c r="B104" s="222"/>
      <c r="E104" s="363"/>
      <c r="F104" s="262"/>
      <c r="G104" s="263"/>
      <c r="H104" s="264"/>
      <c r="I104" s="264"/>
      <c r="J104" s="264"/>
      <c r="K104" s="264"/>
      <c r="L104" s="264"/>
      <c r="M104" s="263"/>
      <c r="N104" s="264"/>
      <c r="O104" s="264"/>
      <c r="P104" s="264"/>
      <c r="Q104" s="265"/>
      <c r="R104" s="266"/>
      <c r="S104" s="267"/>
      <c r="T104" s="266"/>
    </row>
    <row r="105" spans="1:20" s="215" customFormat="1" x14ac:dyDescent="0.25">
      <c r="A105" s="222"/>
      <c r="B105" s="222"/>
      <c r="E105" s="363"/>
      <c r="F105" s="262"/>
      <c r="G105" s="263"/>
      <c r="H105" s="264"/>
      <c r="I105" s="264"/>
      <c r="J105" s="264"/>
      <c r="K105" s="264"/>
      <c r="L105" s="264"/>
      <c r="M105" s="263"/>
      <c r="N105" s="264"/>
      <c r="O105" s="264"/>
      <c r="P105" s="264"/>
      <c r="Q105" s="265"/>
      <c r="R105" s="266"/>
      <c r="S105" s="267"/>
      <c r="T105" s="266"/>
    </row>
    <row r="106" spans="1:20" s="215" customFormat="1" x14ac:dyDescent="0.25">
      <c r="A106" s="222"/>
      <c r="B106" s="222"/>
      <c r="E106" s="363"/>
      <c r="F106" s="262"/>
      <c r="G106" s="263"/>
      <c r="H106" s="264"/>
      <c r="I106" s="264"/>
      <c r="J106" s="264"/>
      <c r="K106" s="264"/>
      <c r="L106" s="264"/>
      <c r="M106" s="263"/>
      <c r="N106" s="264"/>
      <c r="O106" s="264"/>
      <c r="P106" s="264"/>
      <c r="Q106" s="265"/>
      <c r="R106" s="266"/>
      <c r="S106" s="267"/>
      <c r="T106" s="266"/>
    </row>
    <row r="107" spans="1:20" s="215" customFormat="1" x14ac:dyDescent="0.25">
      <c r="A107" s="222"/>
      <c r="B107" s="222"/>
      <c r="E107" s="363"/>
      <c r="F107" s="262"/>
      <c r="G107" s="263"/>
      <c r="H107" s="264"/>
      <c r="I107" s="264"/>
      <c r="J107" s="264"/>
      <c r="K107" s="264"/>
      <c r="L107" s="264"/>
      <c r="M107" s="263"/>
      <c r="N107" s="264"/>
      <c r="O107" s="264"/>
      <c r="P107" s="264"/>
      <c r="Q107" s="265"/>
      <c r="R107" s="266"/>
      <c r="S107" s="267"/>
      <c r="T107" s="266"/>
    </row>
    <row r="108" spans="1:20" s="215" customFormat="1" x14ac:dyDescent="0.25">
      <c r="A108" s="222"/>
      <c r="B108" s="222"/>
      <c r="E108" s="363"/>
      <c r="F108" s="262"/>
      <c r="G108" s="263"/>
      <c r="H108" s="264"/>
      <c r="I108" s="264"/>
      <c r="J108" s="264"/>
      <c r="K108" s="264"/>
      <c r="L108" s="264"/>
      <c r="M108" s="263"/>
      <c r="N108" s="264"/>
      <c r="O108" s="264"/>
      <c r="P108" s="264"/>
      <c r="Q108" s="265"/>
      <c r="R108" s="266"/>
      <c r="S108" s="267"/>
      <c r="T108" s="266"/>
    </row>
    <row r="109" spans="1:20" s="215" customFormat="1" x14ac:dyDescent="0.25">
      <c r="A109" s="222"/>
      <c r="B109" s="222"/>
      <c r="E109" s="363"/>
      <c r="F109" s="262"/>
      <c r="G109" s="263"/>
      <c r="H109" s="264"/>
      <c r="I109" s="264"/>
      <c r="J109" s="264"/>
      <c r="K109" s="264"/>
      <c r="L109" s="264"/>
      <c r="M109" s="263"/>
      <c r="N109" s="264"/>
      <c r="O109" s="264"/>
      <c r="P109" s="264"/>
      <c r="Q109" s="265"/>
      <c r="R109" s="266"/>
      <c r="S109" s="267"/>
      <c r="T109" s="266"/>
    </row>
    <row r="110" spans="1:20" s="215" customFormat="1" x14ac:dyDescent="0.25">
      <c r="A110" s="222"/>
      <c r="B110" s="222"/>
      <c r="E110" s="363"/>
      <c r="F110" s="262"/>
      <c r="G110" s="263"/>
      <c r="H110" s="264"/>
      <c r="I110" s="264"/>
      <c r="J110" s="264"/>
      <c r="K110" s="264"/>
      <c r="L110" s="264"/>
      <c r="M110" s="263"/>
      <c r="N110" s="264"/>
      <c r="O110" s="264"/>
      <c r="P110" s="264"/>
      <c r="Q110" s="265"/>
      <c r="R110" s="266"/>
      <c r="S110" s="267"/>
      <c r="T110" s="266"/>
    </row>
    <row r="111" spans="1:20" s="215" customFormat="1" x14ac:dyDescent="0.25">
      <c r="A111" s="222"/>
      <c r="B111" s="222"/>
      <c r="E111" s="363"/>
      <c r="F111" s="262"/>
      <c r="G111" s="263"/>
      <c r="H111" s="264"/>
      <c r="I111" s="264"/>
      <c r="J111" s="264"/>
      <c r="K111" s="264"/>
      <c r="L111" s="264"/>
      <c r="M111" s="263"/>
      <c r="N111" s="264"/>
      <c r="O111" s="264"/>
      <c r="P111" s="264"/>
      <c r="Q111" s="265"/>
      <c r="R111" s="266"/>
      <c r="S111" s="267"/>
      <c r="T111" s="266"/>
    </row>
    <row r="112" spans="1:20" s="215" customFormat="1" x14ac:dyDescent="0.25">
      <c r="A112" s="222"/>
      <c r="B112" s="222"/>
      <c r="E112" s="363"/>
      <c r="F112" s="262"/>
      <c r="G112" s="263"/>
      <c r="H112" s="264"/>
      <c r="I112" s="264"/>
      <c r="J112" s="264"/>
      <c r="K112" s="264"/>
      <c r="L112" s="264"/>
      <c r="M112" s="263"/>
      <c r="N112" s="264"/>
      <c r="O112" s="264"/>
      <c r="P112" s="264"/>
      <c r="Q112" s="265"/>
      <c r="R112" s="266"/>
      <c r="S112" s="267"/>
      <c r="T112" s="266"/>
    </row>
    <row r="113" spans="1:20" s="215" customFormat="1" x14ac:dyDescent="0.25">
      <c r="A113" s="222"/>
      <c r="B113" s="222"/>
      <c r="E113" s="363"/>
      <c r="F113" s="262"/>
      <c r="G113" s="263"/>
      <c r="H113" s="264"/>
      <c r="I113" s="264"/>
      <c r="J113" s="264"/>
      <c r="K113" s="264"/>
      <c r="L113" s="264"/>
      <c r="M113" s="263"/>
      <c r="N113" s="264"/>
      <c r="O113" s="264"/>
      <c r="P113" s="264"/>
      <c r="Q113" s="265"/>
      <c r="R113" s="266"/>
      <c r="S113" s="267"/>
      <c r="T113" s="266"/>
    </row>
    <row r="114" spans="1:20" s="215" customFormat="1" x14ac:dyDescent="0.25">
      <c r="A114" s="222"/>
      <c r="B114" s="222"/>
      <c r="E114" s="363"/>
      <c r="F114" s="262"/>
      <c r="G114" s="263"/>
      <c r="H114" s="264"/>
      <c r="I114" s="264"/>
      <c r="J114" s="264"/>
      <c r="K114" s="264"/>
      <c r="L114" s="264"/>
      <c r="M114" s="263"/>
      <c r="N114" s="264"/>
      <c r="O114" s="264"/>
      <c r="P114" s="264"/>
      <c r="Q114" s="265"/>
      <c r="R114" s="266"/>
      <c r="S114" s="267"/>
      <c r="T114" s="266"/>
    </row>
    <row r="115" spans="1:20" s="215" customFormat="1" x14ac:dyDescent="0.25">
      <c r="A115" s="222"/>
      <c r="B115" s="222"/>
      <c r="E115" s="363"/>
      <c r="F115" s="262"/>
      <c r="G115" s="263"/>
      <c r="H115" s="264"/>
      <c r="I115" s="264"/>
      <c r="J115" s="264"/>
      <c r="K115" s="264"/>
      <c r="L115" s="264"/>
      <c r="M115" s="263"/>
      <c r="N115" s="264"/>
      <c r="O115" s="264"/>
      <c r="P115" s="264"/>
      <c r="Q115" s="265"/>
      <c r="R115" s="266"/>
      <c r="S115" s="267"/>
      <c r="T115" s="266"/>
    </row>
    <row r="116" spans="1:20" s="215" customFormat="1" x14ac:dyDescent="0.25">
      <c r="A116" s="222"/>
      <c r="B116" s="222"/>
      <c r="E116" s="363"/>
      <c r="F116" s="262"/>
      <c r="G116" s="263"/>
      <c r="H116" s="264"/>
      <c r="I116" s="264"/>
      <c r="J116" s="264"/>
      <c r="K116" s="264"/>
      <c r="L116" s="264"/>
      <c r="M116" s="263"/>
      <c r="N116" s="264"/>
      <c r="O116" s="264"/>
      <c r="P116" s="264"/>
      <c r="Q116" s="265"/>
      <c r="R116" s="266"/>
      <c r="S116" s="267"/>
      <c r="T116" s="266"/>
    </row>
    <row r="117" spans="1:20" s="215" customFormat="1" x14ac:dyDescent="0.25">
      <c r="A117" s="222"/>
      <c r="B117" s="222"/>
      <c r="E117" s="363"/>
      <c r="F117" s="262"/>
      <c r="G117" s="263"/>
      <c r="H117" s="264"/>
      <c r="I117" s="264"/>
      <c r="J117" s="264"/>
      <c r="K117" s="264"/>
      <c r="L117" s="264"/>
      <c r="M117" s="263"/>
      <c r="N117" s="264"/>
      <c r="O117" s="264"/>
      <c r="P117" s="264"/>
      <c r="Q117" s="265"/>
      <c r="R117" s="266"/>
      <c r="S117" s="267"/>
      <c r="T117" s="266"/>
    </row>
    <row r="118" spans="1:20" s="215" customFormat="1" x14ac:dyDescent="0.25">
      <c r="A118" s="222"/>
      <c r="B118" s="222"/>
      <c r="E118" s="363"/>
      <c r="F118" s="262"/>
      <c r="G118" s="263"/>
      <c r="H118" s="264"/>
      <c r="I118" s="264"/>
      <c r="J118" s="264"/>
      <c r="K118" s="264"/>
      <c r="L118" s="264"/>
      <c r="M118" s="263"/>
      <c r="N118" s="264"/>
      <c r="O118" s="264"/>
      <c r="P118" s="264"/>
      <c r="Q118" s="265"/>
      <c r="R118" s="266"/>
      <c r="S118" s="267"/>
      <c r="T118" s="266"/>
    </row>
    <row r="119" spans="1:20" s="215" customFormat="1" x14ac:dyDescent="0.25">
      <c r="A119" s="222"/>
      <c r="B119" s="222"/>
      <c r="E119" s="363"/>
      <c r="F119" s="262"/>
      <c r="G119" s="263"/>
      <c r="H119" s="264"/>
      <c r="I119" s="264"/>
      <c r="J119" s="264"/>
      <c r="K119" s="264"/>
      <c r="L119" s="264"/>
      <c r="M119" s="263"/>
      <c r="N119" s="264"/>
      <c r="O119" s="264"/>
      <c r="P119" s="264"/>
      <c r="Q119" s="265"/>
      <c r="R119" s="266"/>
      <c r="S119" s="267"/>
      <c r="T119" s="266"/>
    </row>
    <row r="120" spans="1:20" s="215" customFormat="1" x14ac:dyDescent="0.25">
      <c r="A120" s="222"/>
      <c r="B120" s="222"/>
      <c r="E120" s="363"/>
      <c r="F120" s="262"/>
      <c r="G120" s="263"/>
      <c r="H120" s="264"/>
      <c r="I120" s="264"/>
      <c r="J120" s="264"/>
      <c r="K120" s="264"/>
      <c r="L120" s="264"/>
      <c r="M120" s="263"/>
      <c r="N120" s="264"/>
      <c r="O120" s="264"/>
      <c r="P120" s="264"/>
      <c r="Q120" s="265"/>
      <c r="R120" s="266"/>
      <c r="S120" s="267"/>
      <c r="T120" s="266"/>
    </row>
    <row r="121" spans="1:20" s="215" customFormat="1" x14ac:dyDescent="0.25">
      <c r="A121" s="222"/>
      <c r="B121" s="222"/>
      <c r="E121" s="363"/>
      <c r="F121" s="262"/>
      <c r="G121" s="263"/>
      <c r="H121" s="264"/>
      <c r="I121" s="264"/>
      <c r="J121" s="264"/>
      <c r="K121" s="264"/>
      <c r="L121" s="264"/>
      <c r="M121" s="263"/>
      <c r="N121" s="264"/>
      <c r="O121" s="264"/>
      <c r="P121" s="264"/>
      <c r="Q121" s="265"/>
      <c r="R121" s="266"/>
      <c r="S121" s="267"/>
      <c r="T121" s="266"/>
    </row>
    <row r="122" spans="1:20" s="215" customFormat="1" x14ac:dyDescent="0.25">
      <c r="A122" s="222"/>
      <c r="B122" s="222"/>
      <c r="E122" s="363"/>
      <c r="F122" s="262"/>
      <c r="G122" s="263"/>
      <c r="H122" s="264"/>
      <c r="I122" s="264"/>
      <c r="J122" s="264"/>
      <c r="K122" s="264"/>
      <c r="L122" s="264"/>
      <c r="M122" s="263"/>
      <c r="N122" s="264"/>
      <c r="O122" s="264"/>
      <c r="P122" s="264"/>
      <c r="Q122" s="265"/>
      <c r="R122" s="266"/>
      <c r="S122" s="267"/>
      <c r="T122" s="266"/>
    </row>
    <row r="123" spans="1:20" s="215" customFormat="1" x14ac:dyDescent="0.25">
      <c r="A123" s="222"/>
      <c r="B123" s="222"/>
      <c r="E123" s="363"/>
      <c r="F123" s="262"/>
      <c r="G123" s="263"/>
      <c r="H123" s="264"/>
      <c r="I123" s="264"/>
      <c r="J123" s="264"/>
      <c r="K123" s="264"/>
      <c r="L123" s="264"/>
      <c r="M123" s="263"/>
      <c r="N123" s="264"/>
      <c r="O123" s="264"/>
      <c r="P123" s="264"/>
      <c r="Q123" s="265"/>
      <c r="R123" s="266"/>
      <c r="S123" s="267"/>
      <c r="T123" s="266"/>
    </row>
    <row r="124" spans="1:20" s="215" customFormat="1" x14ac:dyDescent="0.25">
      <c r="A124" s="222"/>
      <c r="B124" s="222"/>
      <c r="E124" s="363"/>
      <c r="F124" s="262"/>
      <c r="G124" s="263"/>
      <c r="H124" s="264"/>
      <c r="I124" s="264"/>
      <c r="J124" s="264"/>
      <c r="K124" s="264"/>
      <c r="L124" s="264"/>
      <c r="M124" s="263"/>
      <c r="N124" s="264"/>
      <c r="O124" s="264"/>
      <c r="P124" s="264"/>
      <c r="Q124" s="265"/>
      <c r="R124" s="266"/>
      <c r="S124" s="267"/>
      <c r="T124" s="266"/>
    </row>
    <row r="125" spans="1:20" s="215" customFormat="1" x14ac:dyDescent="0.25">
      <c r="A125" s="222"/>
      <c r="B125" s="222"/>
      <c r="E125" s="363"/>
      <c r="F125" s="262"/>
      <c r="G125" s="263"/>
      <c r="H125" s="264"/>
      <c r="I125" s="264"/>
      <c r="J125" s="264"/>
      <c r="K125" s="264"/>
      <c r="L125" s="264"/>
      <c r="M125" s="263"/>
      <c r="N125" s="264"/>
      <c r="O125" s="264"/>
      <c r="P125" s="264"/>
      <c r="Q125" s="265"/>
      <c r="R125" s="266"/>
      <c r="S125" s="267"/>
      <c r="T125" s="266"/>
    </row>
    <row r="126" spans="1:20" s="215" customFormat="1" x14ac:dyDescent="0.25">
      <c r="A126" s="222"/>
      <c r="B126" s="222"/>
      <c r="E126" s="363"/>
      <c r="F126" s="262"/>
      <c r="G126" s="263"/>
      <c r="H126" s="264"/>
      <c r="I126" s="264"/>
      <c r="J126" s="264"/>
      <c r="K126" s="264"/>
      <c r="L126" s="264"/>
      <c r="M126" s="263"/>
      <c r="N126" s="264"/>
      <c r="O126" s="264"/>
      <c r="P126" s="264"/>
      <c r="Q126" s="265"/>
      <c r="R126" s="266"/>
      <c r="S126" s="267"/>
      <c r="T126" s="266"/>
    </row>
    <row r="127" spans="1:20" s="215" customFormat="1" x14ac:dyDescent="0.25">
      <c r="A127" s="222"/>
      <c r="B127" s="222"/>
      <c r="E127" s="363"/>
      <c r="F127" s="262"/>
      <c r="G127" s="263"/>
      <c r="H127" s="264"/>
      <c r="I127" s="264"/>
      <c r="J127" s="264"/>
      <c r="K127" s="264"/>
      <c r="L127" s="264"/>
      <c r="M127" s="263"/>
      <c r="N127" s="264"/>
      <c r="O127" s="264"/>
      <c r="P127" s="264"/>
      <c r="Q127" s="265"/>
      <c r="R127" s="266"/>
      <c r="S127" s="267"/>
      <c r="T127" s="266"/>
    </row>
    <row r="128" spans="1:20" s="215" customFormat="1" x14ac:dyDescent="0.25">
      <c r="A128" s="222"/>
      <c r="B128" s="222"/>
      <c r="E128" s="363"/>
      <c r="F128" s="262"/>
      <c r="G128" s="263"/>
      <c r="H128" s="264"/>
      <c r="I128" s="264"/>
      <c r="J128" s="264"/>
      <c r="K128" s="264"/>
      <c r="L128" s="264"/>
      <c r="M128" s="263"/>
      <c r="N128" s="264"/>
      <c r="O128" s="264"/>
      <c r="P128" s="264"/>
      <c r="Q128" s="265"/>
      <c r="R128" s="266"/>
      <c r="S128" s="267"/>
      <c r="T128" s="266"/>
    </row>
    <row r="129" spans="1:20" s="215" customFormat="1" x14ac:dyDescent="0.25">
      <c r="A129" s="222"/>
      <c r="B129" s="222"/>
      <c r="E129" s="363"/>
      <c r="F129" s="262"/>
      <c r="G129" s="263"/>
      <c r="H129" s="264"/>
      <c r="I129" s="264"/>
      <c r="J129" s="264"/>
      <c r="K129" s="264"/>
      <c r="L129" s="264"/>
      <c r="M129" s="263"/>
      <c r="N129" s="264"/>
      <c r="O129" s="264"/>
      <c r="P129" s="264"/>
      <c r="Q129" s="265"/>
      <c r="R129" s="266"/>
      <c r="S129" s="267"/>
      <c r="T129" s="266"/>
    </row>
    <row r="130" spans="1:20" s="215" customFormat="1" x14ac:dyDescent="0.25">
      <c r="A130" s="222"/>
      <c r="B130" s="222"/>
      <c r="E130" s="363"/>
      <c r="F130" s="262"/>
      <c r="G130" s="263"/>
      <c r="H130" s="264"/>
      <c r="I130" s="264"/>
      <c r="J130" s="264"/>
      <c r="K130" s="264"/>
      <c r="L130" s="264"/>
      <c r="M130" s="263"/>
      <c r="N130" s="264"/>
      <c r="O130" s="264"/>
      <c r="P130" s="264"/>
      <c r="Q130" s="265"/>
      <c r="R130" s="266"/>
      <c r="S130" s="267"/>
      <c r="T130" s="266"/>
    </row>
    <row r="131" spans="1:20" s="215" customFormat="1" x14ac:dyDescent="0.25">
      <c r="A131" s="222"/>
      <c r="B131" s="222"/>
      <c r="E131" s="363"/>
      <c r="F131" s="262"/>
      <c r="G131" s="263"/>
      <c r="H131" s="264"/>
      <c r="I131" s="264"/>
      <c r="J131" s="264"/>
      <c r="K131" s="264"/>
      <c r="L131" s="264"/>
      <c r="M131" s="263"/>
      <c r="N131" s="264"/>
      <c r="O131" s="264"/>
      <c r="P131" s="264"/>
      <c r="Q131" s="265"/>
      <c r="R131" s="266"/>
      <c r="S131" s="267"/>
      <c r="T131" s="266"/>
    </row>
    <row r="132" spans="1:20" s="215" customFormat="1" x14ac:dyDescent="0.25">
      <c r="A132" s="222"/>
      <c r="B132" s="222"/>
      <c r="E132" s="363"/>
      <c r="F132" s="262"/>
      <c r="G132" s="263"/>
      <c r="H132" s="264"/>
      <c r="I132" s="264"/>
      <c r="J132" s="264"/>
      <c r="K132" s="264"/>
      <c r="L132" s="264"/>
      <c r="M132" s="263"/>
      <c r="N132" s="264"/>
      <c r="O132" s="264"/>
      <c r="P132" s="264"/>
      <c r="Q132" s="265"/>
      <c r="R132" s="266"/>
      <c r="S132" s="267"/>
      <c r="T132" s="266"/>
    </row>
    <row r="133" spans="1:20" s="215" customFormat="1" x14ac:dyDescent="0.25">
      <c r="A133" s="222"/>
      <c r="B133" s="222"/>
      <c r="E133" s="363"/>
      <c r="F133" s="262"/>
      <c r="G133" s="263"/>
      <c r="H133" s="264"/>
      <c r="I133" s="264"/>
      <c r="J133" s="264"/>
      <c r="K133" s="264"/>
      <c r="L133" s="264"/>
      <c r="M133" s="263"/>
      <c r="N133" s="264"/>
      <c r="O133" s="264"/>
      <c r="P133" s="264"/>
      <c r="Q133" s="265"/>
      <c r="R133" s="266"/>
      <c r="S133" s="267"/>
      <c r="T133" s="266"/>
    </row>
    <row r="134" spans="1:20" s="215" customFormat="1" x14ac:dyDescent="0.25">
      <c r="A134" s="222"/>
      <c r="B134" s="222"/>
      <c r="E134" s="363"/>
      <c r="F134" s="262"/>
      <c r="G134" s="263"/>
      <c r="H134" s="264"/>
      <c r="I134" s="264"/>
      <c r="J134" s="264"/>
      <c r="K134" s="264"/>
      <c r="L134" s="264"/>
      <c r="M134" s="263"/>
      <c r="N134" s="264"/>
      <c r="O134" s="264"/>
      <c r="P134" s="264"/>
      <c r="Q134" s="265"/>
      <c r="R134" s="266"/>
      <c r="S134" s="267"/>
      <c r="T134" s="266"/>
    </row>
    <row r="135" spans="1:20" s="215" customFormat="1" x14ac:dyDescent="0.25">
      <c r="A135" s="222"/>
      <c r="B135" s="222"/>
      <c r="E135" s="363"/>
      <c r="F135" s="262"/>
      <c r="G135" s="263"/>
      <c r="H135" s="264"/>
      <c r="I135" s="264"/>
      <c r="J135" s="264"/>
      <c r="K135" s="264"/>
      <c r="L135" s="264"/>
      <c r="M135" s="263"/>
      <c r="N135" s="264"/>
      <c r="O135" s="264"/>
      <c r="P135" s="264"/>
      <c r="Q135" s="265"/>
      <c r="R135" s="266"/>
      <c r="S135" s="267"/>
      <c r="T135" s="266"/>
    </row>
    <row r="136" spans="1:20" s="215" customFormat="1" x14ac:dyDescent="0.25">
      <c r="A136" s="222"/>
      <c r="B136" s="222"/>
      <c r="E136" s="363"/>
      <c r="F136" s="262"/>
      <c r="G136" s="263"/>
      <c r="H136" s="264"/>
      <c r="I136" s="264"/>
      <c r="J136" s="264"/>
      <c r="K136" s="264"/>
      <c r="L136" s="264"/>
      <c r="M136" s="263"/>
      <c r="N136" s="264"/>
      <c r="O136" s="264"/>
      <c r="P136" s="264"/>
      <c r="Q136" s="265"/>
      <c r="R136" s="266"/>
      <c r="S136" s="267"/>
      <c r="T136" s="266"/>
    </row>
    <row r="137" spans="1:20" s="215" customFormat="1" x14ac:dyDescent="0.25">
      <c r="A137" s="222"/>
      <c r="B137" s="222"/>
      <c r="E137" s="363"/>
      <c r="F137" s="262"/>
      <c r="G137" s="263"/>
      <c r="H137" s="264"/>
      <c r="I137" s="264"/>
      <c r="J137" s="264"/>
      <c r="K137" s="264"/>
      <c r="L137" s="264"/>
      <c r="M137" s="263"/>
      <c r="N137" s="264"/>
      <c r="O137" s="264"/>
      <c r="P137" s="264"/>
      <c r="Q137" s="265"/>
      <c r="R137" s="266"/>
      <c r="S137" s="267"/>
      <c r="T137" s="266"/>
    </row>
    <row r="138" spans="1:20" s="215" customFormat="1" x14ac:dyDescent="0.25">
      <c r="A138" s="222"/>
      <c r="B138" s="222"/>
      <c r="E138" s="363"/>
      <c r="F138" s="262"/>
      <c r="G138" s="263"/>
      <c r="H138" s="264"/>
      <c r="I138" s="264"/>
      <c r="J138" s="264"/>
      <c r="K138" s="264"/>
      <c r="L138" s="264"/>
      <c r="M138" s="263"/>
      <c r="N138" s="264"/>
      <c r="O138" s="264"/>
      <c r="P138" s="264"/>
      <c r="Q138" s="265"/>
      <c r="R138" s="266"/>
      <c r="S138" s="267"/>
      <c r="T138" s="266"/>
    </row>
    <row r="139" spans="1:20" s="215" customFormat="1" x14ac:dyDescent="0.25">
      <c r="A139" s="222"/>
      <c r="B139" s="222"/>
      <c r="E139" s="363"/>
      <c r="F139" s="262"/>
      <c r="G139" s="263"/>
      <c r="H139" s="264"/>
      <c r="I139" s="264"/>
      <c r="J139" s="264"/>
      <c r="K139" s="264"/>
      <c r="L139" s="264"/>
      <c r="M139" s="263"/>
      <c r="N139" s="264"/>
      <c r="O139" s="264"/>
      <c r="P139" s="264"/>
      <c r="Q139" s="265"/>
      <c r="R139" s="266"/>
      <c r="S139" s="267"/>
      <c r="T139" s="266"/>
    </row>
    <row r="140" spans="1:20" s="215" customFormat="1" x14ac:dyDescent="0.25">
      <c r="A140" s="222"/>
      <c r="B140" s="222"/>
      <c r="E140" s="363"/>
      <c r="F140" s="262"/>
      <c r="G140" s="263"/>
      <c r="H140" s="264"/>
      <c r="I140" s="264"/>
      <c r="J140" s="264"/>
      <c r="K140" s="264"/>
      <c r="L140" s="264"/>
      <c r="M140" s="263"/>
      <c r="N140" s="264"/>
      <c r="O140" s="264"/>
      <c r="P140" s="264"/>
      <c r="Q140" s="265"/>
      <c r="R140" s="266"/>
      <c r="S140" s="267"/>
      <c r="T140" s="266"/>
    </row>
    <row r="141" spans="1:20" s="215" customFormat="1" x14ac:dyDescent="0.25">
      <c r="A141" s="222"/>
      <c r="B141" s="222"/>
      <c r="E141" s="363"/>
      <c r="F141" s="262"/>
      <c r="G141" s="263"/>
      <c r="H141" s="264"/>
      <c r="I141" s="264"/>
      <c r="J141" s="264"/>
      <c r="K141" s="264"/>
      <c r="L141" s="264"/>
      <c r="M141" s="263"/>
      <c r="N141" s="264"/>
      <c r="O141" s="264"/>
      <c r="P141" s="264"/>
      <c r="Q141" s="265"/>
      <c r="R141" s="266"/>
      <c r="S141" s="267"/>
      <c r="T141" s="266"/>
    </row>
    <row r="142" spans="1:20" s="215" customFormat="1" x14ac:dyDescent="0.25">
      <c r="A142" s="222"/>
      <c r="B142" s="222"/>
      <c r="E142" s="363"/>
      <c r="F142" s="262"/>
      <c r="G142" s="263"/>
      <c r="H142" s="264"/>
      <c r="I142" s="264"/>
      <c r="J142" s="264"/>
      <c r="K142" s="264"/>
      <c r="L142" s="264"/>
      <c r="M142" s="263"/>
      <c r="N142" s="264"/>
      <c r="O142" s="264"/>
      <c r="P142" s="264"/>
      <c r="Q142" s="265"/>
      <c r="R142" s="266"/>
      <c r="S142" s="267"/>
      <c r="T142" s="266"/>
    </row>
    <row r="143" spans="1:20" s="215" customFormat="1" x14ac:dyDescent="0.25">
      <c r="A143" s="222"/>
      <c r="B143" s="222"/>
      <c r="E143" s="363"/>
      <c r="F143" s="262"/>
      <c r="G143" s="263"/>
      <c r="H143" s="264"/>
      <c r="I143" s="264"/>
      <c r="J143" s="264"/>
      <c r="K143" s="264"/>
      <c r="L143" s="264"/>
      <c r="M143" s="263"/>
      <c r="N143" s="264"/>
      <c r="O143" s="264"/>
      <c r="P143" s="264"/>
      <c r="Q143" s="265"/>
      <c r="R143" s="266"/>
      <c r="S143" s="267"/>
      <c r="T143" s="266"/>
    </row>
    <row r="144" spans="1:20" s="215" customFormat="1" x14ac:dyDescent="0.25">
      <c r="A144" s="222"/>
      <c r="B144" s="222"/>
      <c r="E144" s="363"/>
      <c r="F144" s="262"/>
      <c r="G144" s="263"/>
      <c r="H144" s="264"/>
      <c r="I144" s="264"/>
      <c r="J144" s="264"/>
      <c r="K144" s="264"/>
      <c r="L144" s="264"/>
      <c r="M144" s="263"/>
      <c r="N144" s="264"/>
      <c r="O144" s="264"/>
      <c r="P144" s="264"/>
      <c r="Q144" s="265"/>
      <c r="R144" s="266"/>
      <c r="S144" s="267"/>
      <c r="T144" s="266"/>
    </row>
    <row r="145" spans="1:20" s="215" customFormat="1" x14ac:dyDescent="0.25">
      <c r="A145" s="222"/>
      <c r="B145" s="222"/>
      <c r="E145" s="363"/>
      <c r="F145" s="262"/>
      <c r="G145" s="263"/>
      <c r="H145" s="264"/>
      <c r="I145" s="264"/>
      <c r="J145" s="264"/>
      <c r="K145" s="264"/>
      <c r="L145" s="264"/>
      <c r="M145" s="263"/>
      <c r="N145" s="264"/>
      <c r="O145" s="264"/>
      <c r="P145" s="264"/>
      <c r="Q145" s="265"/>
      <c r="R145" s="266"/>
      <c r="S145" s="267"/>
      <c r="T145" s="266"/>
    </row>
    <row r="146" spans="1:20" s="215" customFormat="1" x14ac:dyDescent="0.25">
      <c r="A146" s="222"/>
      <c r="B146" s="222"/>
      <c r="E146" s="363"/>
      <c r="F146" s="262"/>
      <c r="G146" s="263"/>
      <c r="H146" s="264"/>
      <c r="I146" s="264"/>
      <c r="J146" s="264"/>
      <c r="K146" s="264"/>
      <c r="L146" s="264"/>
      <c r="M146" s="263"/>
      <c r="N146" s="264"/>
      <c r="O146" s="264"/>
      <c r="P146" s="264"/>
      <c r="Q146" s="265"/>
      <c r="R146" s="266"/>
      <c r="S146" s="267"/>
      <c r="T146" s="266"/>
    </row>
    <row r="147" spans="1:20" s="215" customFormat="1" x14ac:dyDescent="0.25">
      <c r="A147" s="222"/>
      <c r="B147" s="222"/>
      <c r="E147" s="363"/>
      <c r="F147" s="262"/>
      <c r="G147" s="263"/>
      <c r="H147" s="264"/>
      <c r="I147" s="264"/>
      <c r="J147" s="264"/>
      <c r="K147" s="264"/>
      <c r="L147" s="264"/>
      <c r="M147" s="263"/>
      <c r="N147" s="264"/>
      <c r="O147" s="264"/>
      <c r="P147" s="264"/>
      <c r="Q147" s="265"/>
      <c r="R147" s="266"/>
      <c r="S147" s="267"/>
      <c r="T147" s="266"/>
    </row>
    <row r="148" spans="1:20" s="215" customFormat="1" x14ac:dyDescent="0.25">
      <c r="A148" s="222"/>
      <c r="B148" s="222"/>
      <c r="E148" s="363"/>
      <c r="F148" s="262"/>
      <c r="G148" s="263"/>
      <c r="H148" s="264"/>
      <c r="I148" s="264"/>
      <c r="J148" s="264"/>
      <c r="K148" s="264"/>
      <c r="L148" s="264"/>
      <c r="M148" s="263"/>
      <c r="N148" s="264"/>
      <c r="O148" s="264"/>
      <c r="P148" s="264"/>
      <c r="Q148" s="265"/>
      <c r="R148" s="266"/>
      <c r="S148" s="267"/>
      <c r="T148" s="266"/>
    </row>
    <row r="149" spans="1:20" s="215" customFormat="1" x14ac:dyDescent="0.25">
      <c r="A149" s="222"/>
      <c r="B149" s="222"/>
      <c r="E149" s="363"/>
      <c r="F149" s="262"/>
      <c r="G149" s="263"/>
      <c r="H149" s="264"/>
      <c r="I149" s="264"/>
      <c r="J149" s="264"/>
      <c r="K149" s="264"/>
      <c r="L149" s="264"/>
      <c r="M149" s="263"/>
      <c r="N149" s="264"/>
      <c r="O149" s="264"/>
      <c r="P149" s="264"/>
      <c r="Q149" s="265"/>
      <c r="R149" s="266"/>
      <c r="S149" s="267"/>
      <c r="T149" s="266"/>
    </row>
    <row r="150" spans="1:20" s="215" customFormat="1" x14ac:dyDescent="0.25">
      <c r="A150" s="222"/>
      <c r="B150" s="222"/>
      <c r="E150" s="363"/>
      <c r="F150" s="262"/>
      <c r="G150" s="263"/>
      <c r="H150" s="264"/>
      <c r="I150" s="264"/>
      <c r="J150" s="264"/>
      <c r="K150" s="264"/>
      <c r="L150" s="264"/>
      <c r="M150" s="263"/>
      <c r="N150" s="264"/>
      <c r="O150" s="264"/>
      <c r="P150" s="264"/>
      <c r="Q150" s="265"/>
      <c r="R150" s="266"/>
      <c r="S150" s="267"/>
      <c r="T150" s="266"/>
    </row>
    <row r="151" spans="1:20" s="215" customFormat="1" x14ac:dyDescent="0.25">
      <c r="A151" s="222"/>
      <c r="B151" s="222"/>
      <c r="E151" s="363"/>
      <c r="F151" s="262"/>
      <c r="G151" s="263"/>
      <c r="H151" s="264"/>
      <c r="I151" s="264"/>
      <c r="J151" s="264"/>
      <c r="K151" s="264"/>
      <c r="L151" s="264"/>
      <c r="M151" s="263"/>
      <c r="N151" s="264"/>
      <c r="O151" s="264"/>
      <c r="P151" s="264"/>
      <c r="Q151" s="265"/>
      <c r="R151" s="266"/>
      <c r="S151" s="267"/>
      <c r="T151" s="266"/>
    </row>
    <row r="152" spans="1:20" s="215" customFormat="1" x14ac:dyDescent="0.25">
      <c r="A152" s="222"/>
      <c r="B152" s="222"/>
      <c r="E152" s="363"/>
      <c r="F152" s="262"/>
      <c r="G152" s="263"/>
      <c r="H152" s="264"/>
      <c r="I152" s="264"/>
      <c r="J152" s="264"/>
      <c r="K152" s="264"/>
      <c r="L152" s="264"/>
      <c r="M152" s="263"/>
      <c r="N152" s="264"/>
      <c r="O152" s="264"/>
      <c r="P152" s="264"/>
      <c r="Q152" s="265"/>
      <c r="R152" s="266"/>
      <c r="S152" s="267"/>
      <c r="T152" s="266"/>
    </row>
    <row r="153" spans="1:20" s="215" customFormat="1" x14ac:dyDescent="0.25">
      <c r="A153" s="222"/>
      <c r="B153" s="222"/>
      <c r="E153" s="363"/>
      <c r="F153" s="262"/>
      <c r="G153" s="263"/>
      <c r="H153" s="264"/>
      <c r="I153" s="264"/>
      <c r="J153" s="264"/>
      <c r="K153" s="264"/>
      <c r="L153" s="264"/>
      <c r="M153" s="263"/>
      <c r="N153" s="264"/>
      <c r="O153" s="264"/>
      <c r="P153" s="264"/>
      <c r="Q153" s="265"/>
      <c r="R153" s="266"/>
      <c r="S153" s="267"/>
      <c r="T153" s="266"/>
    </row>
    <row r="154" spans="1:20" s="215" customFormat="1" x14ac:dyDescent="0.25">
      <c r="A154" s="222"/>
      <c r="B154" s="222"/>
      <c r="E154" s="363"/>
      <c r="F154" s="262"/>
      <c r="G154" s="263"/>
      <c r="H154" s="264"/>
      <c r="I154" s="264"/>
      <c r="J154" s="264"/>
      <c r="K154" s="264"/>
      <c r="L154" s="264"/>
      <c r="M154" s="263"/>
      <c r="N154" s="264"/>
      <c r="O154" s="264"/>
      <c r="P154" s="264"/>
      <c r="Q154" s="265"/>
      <c r="R154" s="266"/>
      <c r="S154" s="267"/>
      <c r="T154" s="266"/>
    </row>
    <row r="155" spans="1:20" s="215" customFormat="1" x14ac:dyDescent="0.25">
      <c r="A155" s="222"/>
      <c r="B155" s="222"/>
      <c r="E155" s="363"/>
      <c r="F155" s="262"/>
      <c r="G155" s="263"/>
      <c r="H155" s="264"/>
      <c r="I155" s="264"/>
      <c r="J155" s="264"/>
      <c r="K155" s="264"/>
      <c r="L155" s="264"/>
      <c r="M155" s="263"/>
      <c r="N155" s="264"/>
      <c r="O155" s="264"/>
      <c r="P155" s="264"/>
      <c r="Q155" s="265"/>
      <c r="R155" s="266"/>
      <c r="S155" s="267"/>
      <c r="T155" s="266"/>
    </row>
    <row r="156" spans="1:20" s="215" customFormat="1" x14ac:dyDescent="0.25">
      <c r="A156" s="222"/>
      <c r="B156" s="222"/>
      <c r="E156" s="363"/>
      <c r="F156" s="262"/>
      <c r="G156" s="263"/>
      <c r="H156" s="264"/>
      <c r="I156" s="264"/>
      <c r="J156" s="264"/>
      <c r="K156" s="264"/>
      <c r="L156" s="264"/>
      <c r="M156" s="263"/>
      <c r="N156" s="264"/>
      <c r="O156" s="264"/>
      <c r="P156" s="264"/>
      <c r="Q156" s="265"/>
      <c r="R156" s="266"/>
      <c r="S156" s="267"/>
      <c r="T156" s="266"/>
    </row>
    <row r="157" spans="1:20" s="215" customFormat="1" x14ac:dyDescent="0.25">
      <c r="A157" s="222"/>
      <c r="B157" s="222"/>
      <c r="E157" s="363"/>
      <c r="F157" s="262"/>
      <c r="G157" s="263"/>
      <c r="H157" s="264"/>
      <c r="I157" s="264"/>
      <c r="J157" s="264"/>
      <c r="K157" s="264"/>
      <c r="L157" s="264"/>
      <c r="M157" s="263"/>
      <c r="N157" s="264"/>
      <c r="O157" s="264"/>
      <c r="P157" s="264"/>
      <c r="Q157" s="265"/>
      <c r="R157" s="266"/>
      <c r="S157" s="267"/>
      <c r="T157" s="266"/>
    </row>
    <row r="158" spans="1:20" s="215" customFormat="1" x14ac:dyDescent="0.25">
      <c r="A158" s="222"/>
      <c r="B158" s="222"/>
      <c r="E158" s="363"/>
      <c r="F158" s="262"/>
      <c r="G158" s="263"/>
      <c r="H158" s="264"/>
      <c r="I158" s="264"/>
      <c r="J158" s="264"/>
      <c r="K158" s="264"/>
      <c r="L158" s="264"/>
      <c r="M158" s="263"/>
      <c r="N158" s="264"/>
      <c r="O158" s="264"/>
      <c r="P158" s="264"/>
      <c r="Q158" s="265"/>
      <c r="R158" s="266"/>
      <c r="S158" s="267"/>
      <c r="T158" s="266"/>
    </row>
    <row r="159" spans="1:20" s="215" customFormat="1" x14ac:dyDescent="0.25">
      <c r="A159" s="222"/>
      <c r="B159" s="222"/>
      <c r="E159" s="363"/>
      <c r="F159" s="262"/>
      <c r="G159" s="263"/>
      <c r="H159" s="264"/>
      <c r="I159" s="264"/>
      <c r="J159" s="264"/>
      <c r="K159" s="264"/>
      <c r="L159" s="264"/>
      <c r="M159" s="263"/>
      <c r="N159" s="264"/>
      <c r="O159" s="264"/>
      <c r="P159" s="264"/>
      <c r="Q159" s="265"/>
      <c r="R159" s="266"/>
      <c r="S159" s="267"/>
      <c r="T159" s="266"/>
    </row>
    <row r="160" spans="1:20" s="215" customFormat="1" x14ac:dyDescent="0.25">
      <c r="A160" s="222"/>
      <c r="B160" s="222"/>
      <c r="E160" s="363"/>
      <c r="F160" s="262"/>
      <c r="G160" s="263"/>
      <c r="H160" s="264"/>
      <c r="I160" s="264"/>
      <c r="J160" s="264"/>
      <c r="K160" s="264"/>
      <c r="L160" s="264"/>
      <c r="M160" s="263"/>
      <c r="N160" s="264"/>
      <c r="O160" s="264"/>
      <c r="P160" s="264"/>
      <c r="Q160" s="265"/>
      <c r="R160" s="266"/>
      <c r="S160" s="267"/>
      <c r="T160" s="266"/>
    </row>
    <row r="161" spans="1:20" s="215" customFormat="1" x14ac:dyDescent="0.25">
      <c r="A161" s="222"/>
      <c r="B161" s="222"/>
      <c r="E161" s="363"/>
      <c r="F161" s="262"/>
      <c r="G161" s="263"/>
      <c r="H161" s="264"/>
      <c r="I161" s="264"/>
      <c r="J161" s="264"/>
      <c r="K161" s="264"/>
      <c r="L161" s="264"/>
      <c r="M161" s="263"/>
      <c r="N161" s="264"/>
      <c r="O161" s="264"/>
      <c r="P161" s="264"/>
      <c r="Q161" s="265"/>
      <c r="R161" s="266"/>
      <c r="S161" s="267"/>
      <c r="T161" s="266"/>
    </row>
    <row r="162" spans="1:20" s="215" customFormat="1" x14ac:dyDescent="0.25">
      <c r="A162" s="222"/>
      <c r="B162" s="222"/>
      <c r="E162" s="363"/>
      <c r="F162" s="262"/>
      <c r="G162" s="263"/>
      <c r="H162" s="264"/>
      <c r="I162" s="264"/>
      <c r="J162" s="264"/>
      <c r="K162" s="264"/>
      <c r="L162" s="264"/>
      <c r="M162" s="263"/>
      <c r="N162" s="264"/>
      <c r="O162" s="264"/>
      <c r="P162" s="264"/>
      <c r="Q162" s="265"/>
      <c r="R162" s="266"/>
      <c r="S162" s="267"/>
      <c r="T162" s="266"/>
    </row>
    <row r="163" spans="1:20" s="215" customFormat="1" x14ac:dyDescent="0.25">
      <c r="A163" s="222"/>
      <c r="B163" s="222"/>
      <c r="E163" s="363"/>
      <c r="F163" s="262"/>
      <c r="G163" s="263"/>
      <c r="H163" s="264"/>
      <c r="I163" s="264"/>
      <c r="J163" s="264"/>
      <c r="K163" s="264"/>
      <c r="L163" s="264"/>
      <c r="M163" s="263"/>
      <c r="N163" s="264"/>
      <c r="O163" s="264"/>
      <c r="P163" s="264"/>
      <c r="Q163" s="265"/>
      <c r="R163" s="266"/>
      <c r="S163" s="267"/>
      <c r="T163" s="266"/>
    </row>
    <row r="164" spans="1:20" s="215" customFormat="1" x14ac:dyDescent="0.25">
      <c r="A164" s="222"/>
      <c r="B164" s="222"/>
      <c r="E164" s="363"/>
      <c r="F164" s="262"/>
      <c r="G164" s="263"/>
      <c r="H164" s="264"/>
      <c r="I164" s="264"/>
      <c r="J164" s="264"/>
      <c r="K164" s="264"/>
      <c r="L164" s="264"/>
      <c r="M164" s="263"/>
      <c r="N164" s="264"/>
      <c r="O164" s="264"/>
      <c r="P164" s="264"/>
      <c r="Q164" s="265"/>
      <c r="R164" s="266"/>
      <c r="S164" s="267"/>
      <c r="T164" s="266"/>
    </row>
    <row r="165" spans="1:20" s="215" customFormat="1" x14ac:dyDescent="0.25">
      <c r="A165" s="222"/>
      <c r="B165" s="222"/>
      <c r="E165" s="363"/>
      <c r="F165" s="262"/>
      <c r="G165" s="263"/>
      <c r="H165" s="264"/>
      <c r="I165" s="264"/>
      <c r="J165" s="264"/>
      <c r="K165" s="264"/>
      <c r="L165" s="264"/>
      <c r="M165" s="263"/>
      <c r="N165" s="264"/>
      <c r="O165" s="264"/>
      <c r="P165" s="264"/>
      <c r="Q165" s="265"/>
      <c r="R165" s="266"/>
      <c r="S165" s="267"/>
      <c r="T165" s="266"/>
    </row>
    <row r="166" spans="1:20" s="215" customFormat="1" x14ac:dyDescent="0.25">
      <c r="A166" s="222"/>
      <c r="B166" s="222"/>
      <c r="E166" s="363"/>
      <c r="F166" s="262"/>
      <c r="G166" s="263"/>
      <c r="H166" s="264"/>
      <c r="I166" s="264"/>
      <c r="J166" s="264"/>
      <c r="K166" s="264"/>
      <c r="L166" s="264"/>
      <c r="M166" s="263"/>
      <c r="N166" s="264"/>
      <c r="O166" s="264"/>
      <c r="P166" s="264"/>
      <c r="Q166" s="265"/>
      <c r="R166" s="266"/>
      <c r="S166" s="267"/>
      <c r="T166" s="266"/>
    </row>
    <row r="167" spans="1:20" s="215" customFormat="1" x14ac:dyDescent="0.25">
      <c r="A167" s="222"/>
      <c r="B167" s="222"/>
      <c r="E167" s="363"/>
      <c r="F167" s="262"/>
      <c r="G167" s="263"/>
      <c r="H167" s="264"/>
      <c r="I167" s="264"/>
      <c r="J167" s="264"/>
      <c r="K167" s="264"/>
      <c r="L167" s="264"/>
      <c r="M167" s="263"/>
      <c r="N167" s="264"/>
      <c r="O167" s="264"/>
      <c r="P167" s="264"/>
      <c r="Q167" s="265"/>
      <c r="R167" s="266"/>
      <c r="S167" s="267"/>
      <c r="T167" s="266"/>
    </row>
    <row r="168" spans="1:20" s="215" customFormat="1" x14ac:dyDescent="0.25">
      <c r="A168" s="222"/>
      <c r="B168" s="222"/>
      <c r="E168" s="363"/>
      <c r="F168" s="262"/>
      <c r="G168" s="263"/>
      <c r="H168" s="264"/>
      <c r="I168" s="264"/>
      <c r="J168" s="264"/>
      <c r="K168" s="264"/>
      <c r="L168" s="264"/>
      <c r="M168" s="263"/>
      <c r="N168" s="264"/>
      <c r="O168" s="264"/>
      <c r="P168" s="264"/>
      <c r="Q168" s="265"/>
      <c r="R168" s="266"/>
      <c r="S168" s="267"/>
      <c r="T168" s="266"/>
    </row>
    <row r="169" spans="1:20" s="215" customFormat="1" x14ac:dyDescent="0.25">
      <c r="A169" s="222"/>
      <c r="B169" s="222"/>
      <c r="E169" s="363"/>
      <c r="F169" s="262"/>
      <c r="G169" s="263"/>
      <c r="H169" s="264"/>
      <c r="I169" s="264"/>
      <c r="J169" s="264"/>
      <c r="K169" s="264"/>
      <c r="L169" s="264"/>
      <c r="M169" s="263"/>
      <c r="N169" s="264"/>
      <c r="O169" s="264"/>
      <c r="P169" s="264"/>
      <c r="Q169" s="265"/>
      <c r="R169" s="266"/>
      <c r="S169" s="267"/>
      <c r="T169" s="266"/>
    </row>
    <row r="170" spans="1:20" s="215" customFormat="1" x14ac:dyDescent="0.25">
      <c r="A170" s="222"/>
      <c r="B170" s="222"/>
      <c r="E170" s="363"/>
      <c r="F170" s="262"/>
      <c r="G170" s="263"/>
      <c r="H170" s="264"/>
      <c r="I170" s="264"/>
      <c r="J170" s="264"/>
      <c r="K170" s="264"/>
      <c r="L170" s="264"/>
      <c r="M170" s="263"/>
      <c r="N170" s="264"/>
      <c r="O170" s="264"/>
      <c r="P170" s="264"/>
      <c r="Q170" s="265"/>
      <c r="R170" s="266"/>
      <c r="S170" s="267"/>
      <c r="T170" s="266"/>
    </row>
    <row r="171" spans="1:20" s="215" customFormat="1" x14ac:dyDescent="0.25">
      <c r="A171" s="222"/>
      <c r="B171" s="222"/>
      <c r="E171" s="363"/>
      <c r="F171" s="262"/>
      <c r="G171" s="263"/>
      <c r="H171" s="264"/>
      <c r="I171" s="264"/>
      <c r="J171" s="264"/>
      <c r="K171" s="264"/>
      <c r="L171" s="264"/>
      <c r="M171" s="263"/>
      <c r="N171" s="264"/>
      <c r="O171" s="264"/>
      <c r="P171" s="264"/>
      <c r="Q171" s="265"/>
      <c r="R171" s="266"/>
      <c r="S171" s="267"/>
      <c r="T171" s="266"/>
    </row>
    <row r="172" spans="1:20" s="215" customFormat="1" x14ac:dyDescent="0.25">
      <c r="A172" s="222"/>
      <c r="B172" s="222"/>
      <c r="E172" s="363"/>
      <c r="F172" s="262"/>
      <c r="G172" s="263"/>
      <c r="H172" s="264"/>
      <c r="I172" s="264"/>
      <c r="J172" s="264"/>
      <c r="K172" s="264"/>
      <c r="L172" s="264"/>
      <c r="M172" s="263"/>
      <c r="N172" s="264"/>
      <c r="O172" s="264"/>
      <c r="P172" s="264"/>
      <c r="Q172" s="265"/>
      <c r="R172" s="266"/>
      <c r="S172" s="267"/>
      <c r="T172" s="266"/>
    </row>
    <row r="173" spans="1:20" s="215" customFormat="1" x14ac:dyDescent="0.25">
      <c r="A173" s="222"/>
      <c r="B173" s="222"/>
      <c r="E173" s="363"/>
      <c r="F173" s="262"/>
      <c r="G173" s="263"/>
      <c r="H173" s="264"/>
      <c r="I173" s="264"/>
      <c r="J173" s="264"/>
      <c r="K173" s="264"/>
      <c r="L173" s="264"/>
      <c r="M173" s="263"/>
      <c r="N173" s="264"/>
      <c r="O173" s="264"/>
      <c r="P173" s="264"/>
      <c r="Q173" s="265"/>
      <c r="R173" s="266"/>
      <c r="S173" s="267"/>
      <c r="T173" s="266"/>
    </row>
    <row r="174" spans="1:20" s="215" customFormat="1" x14ac:dyDescent="0.25">
      <c r="A174" s="222"/>
      <c r="B174" s="222"/>
      <c r="E174" s="363"/>
      <c r="F174" s="262"/>
      <c r="G174" s="263"/>
      <c r="H174" s="264"/>
      <c r="I174" s="264"/>
      <c r="J174" s="264"/>
      <c r="K174" s="264"/>
      <c r="L174" s="264"/>
      <c r="M174" s="263"/>
      <c r="N174" s="264"/>
      <c r="O174" s="264"/>
      <c r="P174" s="264"/>
      <c r="Q174" s="265"/>
      <c r="R174" s="266"/>
      <c r="S174" s="267"/>
      <c r="T174" s="266"/>
    </row>
    <row r="175" spans="1:20" s="215" customFormat="1" x14ac:dyDescent="0.25">
      <c r="A175" s="222"/>
      <c r="B175" s="222"/>
      <c r="E175" s="363"/>
      <c r="F175" s="262"/>
      <c r="G175" s="263"/>
      <c r="H175" s="264"/>
      <c r="I175" s="264"/>
      <c r="J175" s="264"/>
      <c r="K175" s="264"/>
      <c r="L175" s="264"/>
      <c r="M175" s="263"/>
      <c r="N175" s="264"/>
      <c r="O175" s="264"/>
      <c r="P175" s="264"/>
      <c r="Q175" s="265"/>
      <c r="R175" s="266"/>
      <c r="S175" s="267"/>
      <c r="T175" s="266"/>
    </row>
    <row r="176" spans="1:20" s="215" customFormat="1" x14ac:dyDescent="0.25">
      <c r="A176" s="222"/>
      <c r="B176" s="222"/>
      <c r="E176" s="363"/>
      <c r="F176" s="262"/>
      <c r="G176" s="263"/>
      <c r="H176" s="264"/>
      <c r="I176" s="264"/>
      <c r="J176" s="264"/>
      <c r="K176" s="264"/>
      <c r="L176" s="264"/>
      <c r="M176" s="263"/>
      <c r="N176" s="264"/>
      <c r="O176" s="264"/>
      <c r="P176" s="264"/>
      <c r="Q176" s="265"/>
      <c r="R176" s="266"/>
      <c r="S176" s="267"/>
      <c r="T176" s="266"/>
    </row>
    <row r="177" spans="1:20" s="215" customFormat="1" x14ac:dyDescent="0.25">
      <c r="A177" s="222"/>
      <c r="B177" s="222"/>
      <c r="E177" s="363"/>
      <c r="F177" s="262"/>
      <c r="G177" s="263"/>
      <c r="H177" s="264"/>
      <c r="I177" s="264"/>
      <c r="J177" s="264"/>
      <c r="K177" s="264"/>
      <c r="L177" s="264"/>
      <c r="M177" s="263"/>
      <c r="N177" s="264"/>
      <c r="O177" s="264"/>
      <c r="P177" s="264"/>
      <c r="Q177" s="265"/>
      <c r="R177" s="266"/>
      <c r="S177" s="267"/>
      <c r="T177" s="266"/>
    </row>
    <row r="178" spans="1:20" s="215" customFormat="1" x14ac:dyDescent="0.25">
      <c r="A178" s="222"/>
      <c r="B178" s="222"/>
      <c r="E178" s="363"/>
      <c r="F178" s="262"/>
      <c r="G178" s="263"/>
      <c r="H178" s="264"/>
      <c r="I178" s="264"/>
      <c r="J178" s="264"/>
      <c r="K178" s="264"/>
      <c r="L178" s="264"/>
      <c r="M178" s="263"/>
      <c r="N178" s="264"/>
      <c r="O178" s="264"/>
      <c r="P178" s="264"/>
      <c r="Q178" s="265"/>
      <c r="R178" s="266"/>
      <c r="S178" s="267"/>
      <c r="T178" s="266"/>
    </row>
    <row r="179" spans="1:20" s="215" customFormat="1" x14ac:dyDescent="0.25">
      <c r="A179" s="222"/>
      <c r="B179" s="222"/>
      <c r="E179" s="363"/>
      <c r="F179" s="262"/>
      <c r="G179" s="263"/>
      <c r="H179" s="264"/>
      <c r="I179" s="264"/>
      <c r="J179" s="264"/>
      <c r="K179" s="264"/>
      <c r="L179" s="264"/>
      <c r="M179" s="263"/>
      <c r="N179" s="264"/>
      <c r="O179" s="264"/>
      <c r="P179" s="264"/>
      <c r="Q179" s="265"/>
      <c r="R179" s="266"/>
      <c r="S179" s="267"/>
      <c r="T179" s="266"/>
    </row>
    <row r="180" spans="1:20" s="215" customFormat="1" x14ac:dyDescent="0.25">
      <c r="A180" s="222"/>
      <c r="B180" s="222"/>
      <c r="E180" s="363"/>
      <c r="F180" s="262"/>
      <c r="G180" s="263"/>
      <c r="H180" s="264"/>
      <c r="I180" s="264"/>
      <c r="J180" s="264"/>
      <c r="K180" s="264"/>
      <c r="L180" s="264"/>
      <c r="M180" s="263"/>
      <c r="N180" s="264"/>
      <c r="O180" s="264"/>
      <c r="P180" s="264"/>
      <c r="Q180" s="265"/>
      <c r="R180" s="266"/>
      <c r="S180" s="267"/>
      <c r="T180" s="266"/>
    </row>
    <row r="181" spans="1:20" s="215" customFormat="1" x14ac:dyDescent="0.25">
      <c r="A181" s="222"/>
      <c r="B181" s="222"/>
      <c r="E181" s="363"/>
      <c r="F181" s="262"/>
      <c r="G181" s="263"/>
      <c r="H181" s="264"/>
      <c r="I181" s="264"/>
      <c r="J181" s="264"/>
      <c r="K181" s="264"/>
      <c r="L181" s="264"/>
      <c r="M181" s="263"/>
      <c r="N181" s="264"/>
      <c r="O181" s="264"/>
      <c r="P181" s="264"/>
      <c r="Q181" s="265"/>
      <c r="R181" s="266"/>
      <c r="S181" s="267"/>
      <c r="T181" s="266"/>
    </row>
    <row r="182" spans="1:20" s="215" customFormat="1" x14ac:dyDescent="0.25">
      <c r="A182" s="222"/>
      <c r="B182" s="222"/>
      <c r="E182" s="363"/>
      <c r="F182" s="262"/>
      <c r="G182" s="263"/>
      <c r="H182" s="264"/>
      <c r="I182" s="264"/>
      <c r="J182" s="264"/>
      <c r="K182" s="264"/>
      <c r="L182" s="264"/>
      <c r="M182" s="263"/>
      <c r="N182" s="264"/>
      <c r="O182" s="264"/>
      <c r="P182" s="264"/>
      <c r="Q182" s="265"/>
      <c r="R182" s="266"/>
      <c r="S182" s="267"/>
      <c r="T182" s="266"/>
    </row>
    <row r="183" spans="1:20" s="215" customFormat="1" x14ac:dyDescent="0.25">
      <c r="A183" s="222"/>
      <c r="B183" s="222"/>
      <c r="E183" s="363"/>
      <c r="F183" s="262"/>
      <c r="G183" s="263"/>
      <c r="H183" s="264"/>
      <c r="I183" s="264"/>
      <c r="J183" s="264"/>
      <c r="K183" s="264"/>
      <c r="L183" s="264"/>
      <c r="M183" s="263"/>
      <c r="N183" s="264"/>
      <c r="O183" s="264"/>
      <c r="P183" s="264"/>
      <c r="Q183" s="265"/>
      <c r="R183" s="266"/>
      <c r="S183" s="267"/>
      <c r="T183" s="266"/>
    </row>
    <row r="184" spans="1:20" s="215" customFormat="1" x14ac:dyDescent="0.25">
      <c r="A184" s="222"/>
      <c r="B184" s="222"/>
      <c r="E184" s="363"/>
      <c r="F184" s="262"/>
      <c r="G184" s="263"/>
      <c r="H184" s="264"/>
      <c r="I184" s="264"/>
      <c r="J184" s="264"/>
      <c r="K184" s="264"/>
      <c r="L184" s="264"/>
      <c r="M184" s="263"/>
      <c r="N184" s="264"/>
      <c r="O184" s="264"/>
      <c r="P184" s="264"/>
      <c r="Q184" s="265"/>
      <c r="R184" s="266"/>
      <c r="S184" s="267"/>
      <c r="T184" s="266"/>
    </row>
    <row r="185" spans="1:20" s="215" customFormat="1" x14ac:dyDescent="0.25">
      <c r="A185" s="222"/>
      <c r="B185" s="222"/>
      <c r="E185" s="363"/>
      <c r="F185" s="262"/>
      <c r="G185" s="263"/>
      <c r="H185" s="264"/>
      <c r="I185" s="264"/>
      <c r="J185" s="264"/>
      <c r="K185" s="264"/>
      <c r="L185" s="264"/>
      <c r="M185" s="263"/>
      <c r="N185" s="264"/>
      <c r="O185" s="264"/>
      <c r="P185" s="264"/>
      <c r="Q185" s="265"/>
      <c r="R185" s="266"/>
      <c r="S185" s="267"/>
      <c r="T185" s="266"/>
    </row>
    <row r="186" spans="1:20" s="215" customFormat="1" x14ac:dyDescent="0.25">
      <c r="A186" s="222"/>
      <c r="B186" s="222"/>
      <c r="E186" s="363"/>
      <c r="F186" s="262"/>
      <c r="G186" s="263"/>
      <c r="H186" s="264"/>
      <c r="I186" s="264"/>
      <c r="J186" s="264"/>
      <c r="K186" s="264"/>
      <c r="L186" s="264"/>
      <c r="M186" s="263"/>
      <c r="N186" s="264"/>
      <c r="O186" s="264"/>
      <c r="P186" s="264"/>
      <c r="Q186" s="265"/>
      <c r="R186" s="266"/>
      <c r="S186" s="267"/>
      <c r="T186" s="266"/>
    </row>
    <row r="187" spans="1:20" s="215" customFormat="1" x14ac:dyDescent="0.25">
      <c r="A187" s="222"/>
      <c r="B187" s="222"/>
      <c r="E187" s="363"/>
      <c r="F187" s="262"/>
      <c r="G187" s="263"/>
      <c r="H187" s="264"/>
      <c r="I187" s="264"/>
      <c r="J187" s="264"/>
      <c r="K187" s="264"/>
      <c r="L187" s="264"/>
      <c r="M187" s="263"/>
      <c r="N187" s="264"/>
      <c r="O187" s="264"/>
      <c r="P187" s="264"/>
      <c r="Q187" s="265"/>
      <c r="R187" s="266"/>
      <c r="S187" s="267"/>
      <c r="T187" s="266"/>
    </row>
    <row r="188" spans="1:20" s="215" customFormat="1" x14ac:dyDescent="0.25">
      <c r="A188" s="222"/>
      <c r="B188" s="222"/>
      <c r="E188" s="363"/>
      <c r="F188" s="262"/>
      <c r="G188" s="263"/>
      <c r="H188" s="264"/>
      <c r="I188" s="264"/>
      <c r="J188" s="264"/>
      <c r="K188" s="264"/>
      <c r="L188" s="264"/>
      <c r="M188" s="263"/>
      <c r="N188" s="264"/>
      <c r="O188" s="264"/>
      <c r="P188" s="264"/>
      <c r="Q188" s="265"/>
      <c r="R188" s="266"/>
      <c r="S188" s="267"/>
      <c r="T188" s="266"/>
    </row>
    <row r="189" spans="1:20" s="215" customFormat="1" x14ac:dyDescent="0.25">
      <c r="A189" s="222"/>
      <c r="B189" s="222"/>
      <c r="E189" s="363"/>
      <c r="F189" s="262"/>
      <c r="G189" s="263"/>
      <c r="H189" s="264"/>
      <c r="I189" s="264"/>
      <c r="J189" s="264"/>
      <c r="K189" s="264"/>
      <c r="L189" s="264"/>
      <c r="M189" s="263"/>
      <c r="N189" s="264"/>
      <c r="O189" s="264"/>
      <c r="P189" s="264"/>
      <c r="Q189" s="265"/>
      <c r="R189" s="266"/>
      <c r="S189" s="267"/>
      <c r="T189" s="266"/>
    </row>
    <row r="190" spans="1:20" s="215" customFormat="1" x14ac:dyDescent="0.25">
      <c r="A190" s="222"/>
      <c r="B190" s="222"/>
      <c r="E190" s="363"/>
      <c r="F190" s="262"/>
      <c r="G190" s="263"/>
      <c r="H190" s="264"/>
      <c r="I190" s="264"/>
      <c r="J190" s="264"/>
      <c r="K190" s="264"/>
      <c r="L190" s="264"/>
      <c r="M190" s="263"/>
      <c r="N190" s="264"/>
      <c r="O190" s="264"/>
      <c r="P190" s="264"/>
      <c r="Q190" s="265"/>
      <c r="R190" s="266"/>
      <c r="S190" s="267"/>
      <c r="T190" s="266"/>
    </row>
    <row r="191" spans="1:20" s="215" customFormat="1" x14ac:dyDescent="0.25">
      <c r="A191" s="222"/>
      <c r="B191" s="222"/>
      <c r="E191" s="363"/>
      <c r="F191" s="262"/>
      <c r="G191" s="263"/>
      <c r="H191" s="264"/>
      <c r="I191" s="264"/>
      <c r="J191" s="264"/>
      <c r="K191" s="264"/>
      <c r="L191" s="264"/>
      <c r="M191" s="263"/>
      <c r="N191" s="264"/>
      <c r="O191" s="264"/>
      <c r="P191" s="264"/>
      <c r="Q191" s="265"/>
      <c r="R191" s="266"/>
      <c r="S191" s="267"/>
      <c r="T191" s="266"/>
    </row>
    <row r="192" spans="1:20" s="215" customFormat="1" x14ac:dyDescent="0.25">
      <c r="A192" s="222"/>
      <c r="B192" s="222"/>
      <c r="E192" s="363"/>
      <c r="F192" s="262"/>
      <c r="G192" s="263"/>
      <c r="H192" s="264"/>
      <c r="I192" s="264"/>
      <c r="J192" s="264"/>
      <c r="K192" s="264"/>
      <c r="L192" s="264"/>
      <c r="M192" s="263"/>
      <c r="N192" s="264"/>
      <c r="O192" s="264"/>
      <c r="P192" s="264"/>
      <c r="Q192" s="265"/>
      <c r="R192" s="266"/>
      <c r="S192" s="267"/>
      <c r="T192" s="266"/>
    </row>
    <row r="193" spans="1:20" s="215" customFormat="1" x14ac:dyDescent="0.25">
      <c r="A193" s="222"/>
      <c r="B193" s="222"/>
      <c r="E193" s="363"/>
      <c r="F193" s="262"/>
      <c r="G193" s="263"/>
      <c r="H193" s="264"/>
      <c r="I193" s="264"/>
      <c r="J193" s="264"/>
      <c r="K193" s="264"/>
      <c r="L193" s="264"/>
      <c r="M193" s="263"/>
      <c r="N193" s="264"/>
      <c r="O193" s="264"/>
      <c r="P193" s="264"/>
      <c r="Q193" s="265"/>
      <c r="R193" s="266"/>
      <c r="S193" s="267"/>
      <c r="T193" s="266"/>
    </row>
    <row r="194" spans="1:20" s="215" customFormat="1" x14ac:dyDescent="0.25">
      <c r="A194" s="222"/>
      <c r="B194" s="222"/>
      <c r="E194" s="363"/>
      <c r="F194" s="262"/>
      <c r="G194" s="263"/>
      <c r="H194" s="264"/>
      <c r="I194" s="264"/>
      <c r="J194" s="264"/>
      <c r="K194" s="264"/>
      <c r="L194" s="264"/>
      <c r="M194" s="263"/>
      <c r="N194" s="264"/>
      <c r="O194" s="264"/>
      <c r="P194" s="264"/>
      <c r="Q194" s="265"/>
      <c r="R194" s="266"/>
      <c r="S194" s="267"/>
      <c r="T194" s="266"/>
    </row>
    <row r="195" spans="1:20" s="215" customFormat="1" x14ac:dyDescent="0.25">
      <c r="A195" s="222"/>
      <c r="B195" s="222"/>
      <c r="E195" s="363"/>
      <c r="F195" s="262"/>
      <c r="G195" s="263"/>
      <c r="H195" s="264"/>
      <c r="I195" s="264"/>
      <c r="J195" s="264"/>
      <c r="K195" s="264"/>
      <c r="L195" s="264"/>
      <c r="M195" s="263"/>
      <c r="N195" s="264"/>
      <c r="O195" s="264"/>
      <c r="P195" s="264"/>
      <c r="Q195" s="265"/>
      <c r="R195" s="266"/>
      <c r="S195" s="267"/>
      <c r="T195" s="266"/>
    </row>
    <row r="196" spans="1:20" s="215" customFormat="1" x14ac:dyDescent="0.25">
      <c r="A196" s="222"/>
      <c r="B196" s="222"/>
      <c r="E196" s="363"/>
      <c r="F196" s="262"/>
      <c r="G196" s="263"/>
      <c r="H196" s="264"/>
      <c r="I196" s="264"/>
      <c r="J196" s="264"/>
      <c r="K196" s="264"/>
      <c r="L196" s="264"/>
      <c r="M196" s="263"/>
      <c r="N196" s="264"/>
      <c r="O196" s="264"/>
      <c r="P196" s="264"/>
      <c r="Q196" s="265"/>
      <c r="R196" s="266"/>
      <c r="S196" s="267"/>
      <c r="T196" s="266"/>
    </row>
    <row r="197" spans="1:20" s="215" customFormat="1" x14ac:dyDescent="0.25">
      <c r="A197" s="222"/>
      <c r="B197" s="222"/>
      <c r="E197" s="363"/>
      <c r="F197" s="262"/>
      <c r="G197" s="263"/>
      <c r="H197" s="264"/>
      <c r="I197" s="264"/>
      <c r="J197" s="264"/>
      <c r="K197" s="264"/>
      <c r="L197" s="264"/>
      <c r="M197" s="263"/>
      <c r="N197" s="264"/>
      <c r="O197" s="264"/>
      <c r="P197" s="264"/>
      <c r="Q197" s="265"/>
      <c r="R197" s="266"/>
      <c r="S197" s="267"/>
      <c r="T197" s="266"/>
    </row>
    <row r="198" spans="1:20" s="215" customFormat="1" x14ac:dyDescent="0.25">
      <c r="A198" s="222"/>
      <c r="B198" s="222"/>
      <c r="E198" s="363"/>
      <c r="F198" s="262"/>
      <c r="G198" s="263"/>
      <c r="H198" s="264"/>
      <c r="I198" s="264"/>
      <c r="J198" s="264"/>
      <c r="K198" s="264"/>
      <c r="L198" s="264"/>
      <c r="M198" s="263"/>
      <c r="N198" s="264"/>
      <c r="O198" s="264"/>
      <c r="P198" s="264"/>
      <c r="Q198" s="265"/>
      <c r="R198" s="266"/>
      <c r="S198" s="267"/>
      <c r="T198" s="266"/>
    </row>
    <row r="199" spans="1:20" s="215" customFormat="1" x14ac:dyDescent="0.25">
      <c r="A199" s="222"/>
      <c r="B199" s="222"/>
      <c r="E199" s="363"/>
      <c r="F199" s="262"/>
      <c r="G199" s="263"/>
      <c r="H199" s="264"/>
      <c r="I199" s="264"/>
      <c r="J199" s="264"/>
      <c r="K199" s="264"/>
      <c r="L199" s="264"/>
      <c r="M199" s="263"/>
      <c r="N199" s="264"/>
      <c r="O199" s="264"/>
      <c r="P199" s="264"/>
      <c r="Q199" s="265"/>
      <c r="R199" s="266"/>
      <c r="S199" s="267"/>
      <c r="T199" s="266"/>
    </row>
    <row r="200" spans="1:20" s="215" customFormat="1" x14ac:dyDescent="0.25">
      <c r="A200" s="222"/>
      <c r="B200" s="222"/>
      <c r="E200" s="363"/>
      <c r="F200" s="262"/>
      <c r="G200" s="263"/>
      <c r="H200" s="264"/>
      <c r="I200" s="264"/>
      <c r="J200" s="264"/>
      <c r="K200" s="264"/>
      <c r="L200" s="264"/>
      <c r="M200" s="263"/>
      <c r="N200" s="264"/>
      <c r="O200" s="264"/>
      <c r="P200" s="264"/>
      <c r="Q200" s="265"/>
      <c r="R200" s="266"/>
      <c r="S200" s="267"/>
      <c r="T200" s="266"/>
    </row>
    <row r="201" spans="1:20" s="215" customFormat="1" x14ac:dyDescent="0.25">
      <c r="A201" s="222"/>
      <c r="B201" s="222"/>
      <c r="E201" s="363"/>
      <c r="F201" s="262"/>
      <c r="G201" s="263"/>
      <c r="H201" s="264"/>
      <c r="I201" s="264"/>
      <c r="J201" s="264"/>
      <c r="K201" s="264"/>
      <c r="L201" s="264"/>
      <c r="M201" s="263"/>
      <c r="N201" s="264"/>
      <c r="O201" s="264"/>
      <c r="P201" s="264"/>
      <c r="Q201" s="265"/>
      <c r="R201" s="266"/>
      <c r="S201" s="267"/>
      <c r="T201" s="266"/>
    </row>
    <row r="202" spans="1:20" s="215" customFormat="1" x14ac:dyDescent="0.25">
      <c r="A202" s="222"/>
      <c r="B202" s="222"/>
      <c r="E202" s="363"/>
      <c r="F202" s="262"/>
      <c r="G202" s="263"/>
      <c r="H202" s="264"/>
      <c r="I202" s="264"/>
      <c r="J202" s="264"/>
      <c r="K202" s="264"/>
      <c r="L202" s="264"/>
      <c r="M202" s="263"/>
      <c r="N202" s="264"/>
      <c r="O202" s="264"/>
      <c r="P202" s="264"/>
      <c r="Q202" s="265"/>
      <c r="R202" s="266"/>
      <c r="S202" s="267"/>
      <c r="T202" s="266"/>
    </row>
    <row r="203" spans="1:20" s="215" customFormat="1" x14ac:dyDescent="0.25">
      <c r="A203" s="222"/>
      <c r="B203" s="222"/>
      <c r="E203" s="363"/>
      <c r="F203" s="262"/>
      <c r="G203" s="263"/>
      <c r="H203" s="264"/>
      <c r="I203" s="264"/>
      <c r="J203" s="264"/>
      <c r="K203" s="264"/>
      <c r="L203" s="264"/>
      <c r="M203" s="263"/>
      <c r="N203" s="264"/>
      <c r="O203" s="264"/>
      <c r="P203" s="264"/>
      <c r="Q203" s="265"/>
      <c r="R203" s="266"/>
      <c r="S203" s="267"/>
      <c r="T203" s="266"/>
    </row>
    <row r="204" spans="1:20" s="215" customFormat="1" x14ac:dyDescent="0.25">
      <c r="A204" s="222"/>
      <c r="B204" s="222"/>
      <c r="E204" s="363"/>
      <c r="F204" s="262"/>
      <c r="G204" s="263"/>
      <c r="H204" s="264"/>
      <c r="I204" s="264"/>
      <c r="J204" s="264"/>
      <c r="K204" s="264"/>
      <c r="L204" s="264"/>
      <c r="M204" s="263"/>
      <c r="N204" s="264"/>
      <c r="O204" s="264"/>
      <c r="P204" s="264"/>
      <c r="Q204" s="265"/>
      <c r="R204" s="266"/>
      <c r="S204" s="267"/>
      <c r="T204" s="266"/>
    </row>
    <row r="205" spans="1:20" s="215" customFormat="1" x14ac:dyDescent="0.25">
      <c r="A205" s="222"/>
      <c r="B205" s="222"/>
      <c r="E205" s="363"/>
      <c r="F205" s="262"/>
      <c r="G205" s="263"/>
      <c r="H205" s="264"/>
      <c r="I205" s="264"/>
      <c r="J205" s="264"/>
      <c r="K205" s="264"/>
      <c r="L205" s="264"/>
      <c r="M205" s="263"/>
      <c r="N205" s="264"/>
      <c r="O205" s="264"/>
      <c r="P205" s="264"/>
      <c r="Q205" s="265"/>
      <c r="R205" s="266"/>
      <c r="S205" s="267"/>
      <c r="T205" s="266"/>
    </row>
    <row r="206" spans="1:20" s="215" customFormat="1" x14ac:dyDescent="0.25">
      <c r="A206" s="222"/>
      <c r="B206" s="222"/>
      <c r="E206" s="363"/>
      <c r="F206" s="262"/>
      <c r="G206" s="263"/>
      <c r="H206" s="264"/>
      <c r="I206" s="264"/>
      <c r="J206" s="264"/>
      <c r="K206" s="264"/>
      <c r="L206" s="264"/>
      <c r="M206" s="263"/>
      <c r="N206" s="264"/>
      <c r="O206" s="264"/>
      <c r="P206" s="264"/>
      <c r="Q206" s="265"/>
      <c r="R206" s="266"/>
      <c r="S206" s="267"/>
      <c r="T206" s="266"/>
    </row>
    <row r="207" spans="1:20" s="215" customFormat="1" x14ac:dyDescent="0.25">
      <c r="A207" s="222"/>
      <c r="B207" s="222"/>
      <c r="E207" s="363"/>
      <c r="F207" s="262"/>
      <c r="G207" s="263"/>
      <c r="H207" s="264"/>
      <c r="I207" s="264"/>
      <c r="J207" s="264"/>
      <c r="K207" s="264"/>
      <c r="L207" s="264"/>
      <c r="M207" s="263"/>
      <c r="N207" s="264"/>
      <c r="O207" s="264"/>
      <c r="P207" s="264"/>
      <c r="Q207" s="265"/>
      <c r="R207" s="266"/>
      <c r="S207" s="267"/>
      <c r="T207" s="266"/>
    </row>
    <row r="208" spans="1:20" s="215" customFormat="1" x14ac:dyDescent="0.25">
      <c r="A208" s="222"/>
      <c r="B208" s="222"/>
      <c r="E208" s="363"/>
      <c r="F208" s="262"/>
      <c r="G208" s="263"/>
      <c r="H208" s="264"/>
      <c r="I208" s="264"/>
      <c r="J208" s="264"/>
      <c r="K208" s="264"/>
      <c r="L208" s="264"/>
      <c r="M208" s="263"/>
      <c r="N208" s="264"/>
      <c r="O208" s="264"/>
      <c r="P208" s="264"/>
      <c r="Q208" s="265"/>
      <c r="R208" s="266"/>
      <c r="S208" s="267"/>
      <c r="T208" s="266"/>
    </row>
    <row r="209" spans="1:20" s="215" customFormat="1" x14ac:dyDescent="0.25">
      <c r="A209" s="222"/>
      <c r="B209" s="222"/>
      <c r="E209" s="363"/>
      <c r="F209" s="262"/>
      <c r="G209" s="263"/>
      <c r="H209" s="264"/>
      <c r="I209" s="264"/>
      <c r="J209" s="264"/>
      <c r="K209" s="264"/>
      <c r="L209" s="264"/>
      <c r="M209" s="263"/>
      <c r="N209" s="264"/>
      <c r="O209" s="264"/>
      <c r="P209" s="264"/>
      <c r="Q209" s="265"/>
      <c r="R209" s="266"/>
      <c r="S209" s="267"/>
      <c r="T209" s="266"/>
    </row>
    <row r="210" spans="1:20" s="215" customFormat="1" x14ac:dyDescent="0.25">
      <c r="A210" s="222"/>
      <c r="B210" s="222"/>
      <c r="E210" s="363"/>
      <c r="F210" s="262"/>
      <c r="G210" s="263"/>
      <c r="H210" s="264"/>
      <c r="I210" s="264"/>
      <c r="J210" s="264"/>
      <c r="K210" s="264"/>
      <c r="L210" s="264"/>
      <c r="M210" s="263"/>
      <c r="N210" s="264"/>
      <c r="O210" s="264"/>
      <c r="P210" s="264"/>
      <c r="Q210" s="265"/>
      <c r="R210" s="266"/>
      <c r="S210" s="267"/>
      <c r="T210" s="266"/>
    </row>
    <row r="211" spans="1:20" s="215" customFormat="1" x14ac:dyDescent="0.25">
      <c r="A211" s="222"/>
      <c r="B211" s="222"/>
      <c r="E211" s="363"/>
      <c r="F211" s="262"/>
      <c r="G211" s="263"/>
      <c r="H211" s="264"/>
      <c r="I211" s="264"/>
      <c r="J211" s="264"/>
      <c r="K211" s="264"/>
      <c r="L211" s="264"/>
      <c r="M211" s="263"/>
      <c r="N211" s="264"/>
      <c r="O211" s="264"/>
      <c r="P211" s="264"/>
      <c r="Q211" s="265"/>
      <c r="R211" s="266"/>
      <c r="S211" s="267"/>
      <c r="T211" s="266"/>
    </row>
    <row r="212" spans="1:20" s="215" customFormat="1" x14ac:dyDescent="0.25">
      <c r="A212" s="222"/>
      <c r="B212" s="222"/>
      <c r="E212" s="363"/>
      <c r="F212" s="262"/>
      <c r="G212" s="263"/>
      <c r="H212" s="264"/>
      <c r="I212" s="264"/>
      <c r="J212" s="264"/>
      <c r="K212" s="264"/>
      <c r="L212" s="264"/>
      <c r="M212" s="263"/>
      <c r="N212" s="264"/>
      <c r="O212" s="264"/>
      <c r="P212" s="264"/>
      <c r="Q212" s="265"/>
      <c r="R212" s="266"/>
      <c r="S212" s="267"/>
      <c r="T212" s="266"/>
    </row>
    <row r="213" spans="1:20" s="215" customFormat="1" x14ac:dyDescent="0.25">
      <c r="A213" s="222"/>
      <c r="B213" s="222"/>
      <c r="E213" s="363"/>
      <c r="F213" s="262"/>
      <c r="G213" s="263"/>
      <c r="H213" s="264"/>
      <c r="I213" s="264"/>
      <c r="J213" s="264"/>
      <c r="K213" s="264"/>
      <c r="L213" s="264"/>
      <c r="M213" s="263"/>
      <c r="N213" s="264"/>
      <c r="O213" s="264"/>
      <c r="P213" s="264"/>
      <c r="Q213" s="265"/>
      <c r="R213" s="266"/>
      <c r="S213" s="267"/>
      <c r="T213" s="266"/>
    </row>
    <row r="214" spans="1:20" s="215" customFormat="1" x14ac:dyDescent="0.25">
      <c r="A214" s="222"/>
      <c r="B214" s="222"/>
      <c r="E214" s="363"/>
      <c r="F214" s="262"/>
      <c r="G214" s="263"/>
      <c r="H214" s="264"/>
      <c r="I214" s="264"/>
      <c r="J214" s="264"/>
      <c r="K214" s="264"/>
      <c r="L214" s="264"/>
      <c r="M214" s="263"/>
      <c r="N214" s="264"/>
      <c r="O214" s="264"/>
      <c r="P214" s="264"/>
      <c r="Q214" s="265"/>
      <c r="R214" s="266"/>
      <c r="S214" s="267"/>
      <c r="T214" s="266"/>
    </row>
    <row r="215" spans="1:20" s="215" customFormat="1" x14ac:dyDescent="0.25">
      <c r="A215" s="222"/>
      <c r="B215" s="222"/>
      <c r="E215" s="363"/>
      <c r="F215" s="262"/>
      <c r="G215" s="263"/>
      <c r="H215" s="264"/>
      <c r="I215" s="264"/>
      <c r="J215" s="264"/>
      <c r="K215" s="264"/>
      <c r="L215" s="264"/>
      <c r="M215" s="263"/>
      <c r="N215" s="264"/>
      <c r="O215" s="264"/>
      <c r="P215" s="264"/>
      <c r="Q215" s="265"/>
      <c r="R215" s="266"/>
      <c r="S215" s="267"/>
      <c r="T215" s="266"/>
    </row>
    <row r="216" spans="1:20" s="215" customFormat="1" x14ac:dyDescent="0.25">
      <c r="A216" s="222"/>
      <c r="B216" s="222"/>
      <c r="E216" s="363"/>
      <c r="F216" s="262"/>
      <c r="G216" s="263"/>
      <c r="H216" s="264"/>
      <c r="I216" s="264"/>
      <c r="J216" s="264"/>
      <c r="K216" s="264"/>
      <c r="L216" s="264"/>
      <c r="M216" s="263"/>
      <c r="N216" s="264"/>
      <c r="O216" s="264"/>
      <c r="P216" s="264"/>
      <c r="Q216" s="265"/>
      <c r="R216" s="266"/>
      <c r="S216" s="267"/>
      <c r="T216" s="266"/>
    </row>
    <row r="217" spans="1:20" s="215" customFormat="1" x14ac:dyDescent="0.25">
      <c r="A217" s="222"/>
      <c r="B217" s="222"/>
      <c r="E217" s="363"/>
      <c r="F217" s="262"/>
      <c r="G217" s="263"/>
      <c r="H217" s="264"/>
      <c r="I217" s="264"/>
      <c r="J217" s="264"/>
      <c r="K217" s="264"/>
      <c r="L217" s="264"/>
      <c r="M217" s="263"/>
      <c r="N217" s="264"/>
      <c r="O217" s="264"/>
      <c r="P217" s="264"/>
      <c r="Q217" s="265"/>
      <c r="R217" s="266"/>
      <c r="S217" s="267"/>
      <c r="T217" s="266"/>
    </row>
    <row r="218" spans="1:20" s="215" customFormat="1" x14ac:dyDescent="0.25">
      <c r="A218" s="222"/>
      <c r="B218" s="222"/>
      <c r="E218" s="363"/>
      <c r="F218" s="262"/>
      <c r="G218" s="263"/>
      <c r="H218" s="264"/>
      <c r="I218" s="264"/>
      <c r="J218" s="264"/>
      <c r="K218" s="264"/>
      <c r="L218" s="264"/>
      <c r="M218" s="263"/>
      <c r="N218" s="264"/>
      <c r="O218" s="264"/>
      <c r="P218" s="264"/>
      <c r="Q218" s="265"/>
      <c r="R218" s="266"/>
      <c r="S218" s="267"/>
      <c r="T218" s="266"/>
    </row>
    <row r="219" spans="1:20" s="215" customFormat="1" x14ac:dyDescent="0.25">
      <c r="A219" s="222"/>
      <c r="B219" s="222"/>
      <c r="E219" s="363"/>
      <c r="F219" s="262"/>
      <c r="G219" s="263"/>
      <c r="H219" s="264"/>
      <c r="I219" s="264"/>
      <c r="J219" s="264"/>
      <c r="K219" s="264"/>
      <c r="L219" s="264"/>
      <c r="M219" s="263"/>
      <c r="N219" s="264"/>
      <c r="O219" s="264"/>
      <c r="P219" s="264"/>
      <c r="Q219" s="265"/>
      <c r="R219" s="266"/>
      <c r="S219" s="267"/>
      <c r="T219" s="266"/>
    </row>
    <row r="220" spans="1:20" s="215" customFormat="1" x14ac:dyDescent="0.25">
      <c r="A220" s="222"/>
      <c r="B220" s="222"/>
      <c r="E220" s="363"/>
      <c r="F220" s="262"/>
      <c r="G220" s="263"/>
      <c r="H220" s="264"/>
      <c r="I220" s="264"/>
      <c r="J220" s="264"/>
      <c r="K220" s="264"/>
      <c r="L220" s="264"/>
      <c r="M220" s="263"/>
      <c r="N220" s="264"/>
      <c r="O220" s="264"/>
      <c r="P220" s="264"/>
      <c r="Q220" s="265"/>
      <c r="R220" s="266"/>
      <c r="S220" s="267"/>
      <c r="T220" s="266"/>
    </row>
    <row r="221" spans="1:20" s="215" customFormat="1" x14ac:dyDescent="0.25">
      <c r="A221" s="222"/>
      <c r="B221" s="222"/>
      <c r="E221" s="363"/>
      <c r="F221" s="262"/>
      <c r="G221" s="263"/>
      <c r="H221" s="264"/>
      <c r="I221" s="264"/>
      <c r="J221" s="264"/>
      <c r="K221" s="264"/>
      <c r="L221" s="264"/>
      <c r="M221" s="263"/>
      <c r="N221" s="264"/>
      <c r="O221" s="264"/>
      <c r="P221" s="264"/>
      <c r="Q221" s="265"/>
      <c r="R221" s="266"/>
      <c r="S221" s="267"/>
      <c r="T221" s="266"/>
    </row>
    <row r="222" spans="1:20" s="215" customFormat="1" x14ac:dyDescent="0.25">
      <c r="A222" s="222"/>
      <c r="B222" s="222"/>
      <c r="E222" s="363"/>
      <c r="F222" s="262"/>
      <c r="G222" s="263"/>
      <c r="H222" s="264"/>
      <c r="I222" s="264"/>
      <c r="J222" s="264"/>
      <c r="K222" s="264"/>
      <c r="L222" s="264"/>
      <c r="M222" s="263"/>
      <c r="N222" s="264"/>
      <c r="O222" s="264"/>
      <c r="P222" s="264"/>
      <c r="Q222" s="265"/>
      <c r="R222" s="266"/>
      <c r="S222" s="267"/>
      <c r="T222" s="266"/>
    </row>
    <row r="223" spans="1:20" s="215" customFormat="1" x14ac:dyDescent="0.25">
      <c r="A223" s="222"/>
      <c r="B223" s="222"/>
      <c r="E223" s="363"/>
      <c r="F223" s="262"/>
      <c r="G223" s="263"/>
      <c r="H223" s="264"/>
      <c r="I223" s="264"/>
      <c r="J223" s="264"/>
      <c r="K223" s="264"/>
      <c r="L223" s="264"/>
      <c r="M223" s="263"/>
      <c r="N223" s="264"/>
      <c r="O223" s="264"/>
      <c r="P223" s="264"/>
      <c r="Q223" s="265"/>
      <c r="R223" s="266"/>
      <c r="S223" s="267"/>
      <c r="T223" s="266"/>
    </row>
    <row r="224" spans="1:20" s="215" customFormat="1" x14ac:dyDescent="0.25">
      <c r="A224" s="222"/>
      <c r="B224" s="222"/>
      <c r="E224" s="363"/>
      <c r="F224" s="262"/>
      <c r="G224" s="263"/>
      <c r="H224" s="264"/>
      <c r="I224" s="264"/>
      <c r="J224" s="264"/>
      <c r="K224" s="264"/>
      <c r="L224" s="264"/>
      <c r="M224" s="263"/>
      <c r="N224" s="264"/>
      <c r="O224" s="264"/>
      <c r="P224" s="264"/>
      <c r="Q224" s="265"/>
      <c r="R224" s="266"/>
      <c r="S224" s="267"/>
      <c r="T224" s="266"/>
    </row>
    <row r="225" spans="1:20" s="215" customFormat="1" x14ac:dyDescent="0.25">
      <c r="A225" s="222"/>
      <c r="B225" s="222"/>
      <c r="E225" s="363"/>
      <c r="F225" s="262"/>
      <c r="G225" s="263"/>
      <c r="H225" s="264"/>
      <c r="I225" s="264"/>
      <c r="J225" s="264"/>
      <c r="K225" s="264"/>
      <c r="L225" s="264"/>
      <c r="M225" s="263"/>
      <c r="N225" s="264"/>
      <c r="O225" s="264"/>
      <c r="P225" s="264"/>
      <c r="Q225" s="265"/>
      <c r="R225" s="266"/>
      <c r="S225" s="267"/>
      <c r="T225" s="266"/>
    </row>
    <row r="226" spans="1:20" s="215" customFormat="1" x14ac:dyDescent="0.25">
      <c r="A226" s="222"/>
      <c r="B226" s="222"/>
      <c r="E226" s="363"/>
      <c r="F226" s="262"/>
      <c r="G226" s="263"/>
      <c r="H226" s="264"/>
      <c r="I226" s="264"/>
      <c r="J226" s="264"/>
      <c r="K226" s="264"/>
      <c r="L226" s="264"/>
      <c r="M226" s="263"/>
      <c r="N226" s="264"/>
      <c r="O226" s="264"/>
      <c r="P226" s="264"/>
      <c r="Q226" s="265"/>
      <c r="R226" s="266"/>
      <c r="S226" s="267"/>
      <c r="T226" s="266"/>
    </row>
    <row r="227" spans="1:20" s="215" customFormat="1" x14ac:dyDescent="0.25">
      <c r="A227" s="222"/>
      <c r="B227" s="222"/>
      <c r="E227" s="363"/>
      <c r="F227" s="262"/>
      <c r="G227" s="263"/>
      <c r="H227" s="264"/>
      <c r="I227" s="264"/>
      <c r="J227" s="264"/>
      <c r="K227" s="264"/>
      <c r="L227" s="264"/>
      <c r="M227" s="263"/>
      <c r="N227" s="264"/>
      <c r="O227" s="264"/>
      <c r="P227" s="264"/>
      <c r="Q227" s="265"/>
      <c r="R227" s="266"/>
      <c r="S227" s="267"/>
      <c r="T227" s="266"/>
    </row>
    <row r="228" spans="1:20" s="215" customFormat="1" x14ac:dyDescent="0.25">
      <c r="A228" s="222"/>
      <c r="B228" s="222"/>
      <c r="E228" s="363"/>
      <c r="F228" s="262"/>
      <c r="G228" s="263"/>
      <c r="H228" s="264"/>
      <c r="I228" s="264"/>
      <c r="J228" s="264"/>
      <c r="K228" s="264"/>
      <c r="L228" s="264"/>
      <c r="M228" s="263"/>
      <c r="N228" s="264"/>
      <c r="O228" s="264"/>
      <c r="P228" s="264"/>
      <c r="Q228" s="265"/>
      <c r="R228" s="266"/>
      <c r="S228" s="267"/>
      <c r="T228" s="266"/>
    </row>
    <row r="229" spans="1:20" s="215" customFormat="1" x14ac:dyDescent="0.25">
      <c r="A229" s="222"/>
      <c r="B229" s="222"/>
      <c r="E229" s="363"/>
      <c r="F229" s="262"/>
      <c r="G229" s="263"/>
      <c r="H229" s="264"/>
      <c r="I229" s="264"/>
      <c r="J229" s="264"/>
      <c r="K229" s="264"/>
      <c r="L229" s="264"/>
      <c r="M229" s="263"/>
      <c r="N229" s="264"/>
      <c r="O229" s="264"/>
      <c r="P229" s="264"/>
      <c r="Q229" s="265"/>
      <c r="R229" s="266"/>
      <c r="S229" s="267"/>
      <c r="T229" s="266"/>
    </row>
    <row r="230" spans="1:20" s="215" customFormat="1" x14ac:dyDescent="0.25">
      <c r="A230" s="222"/>
      <c r="B230" s="222"/>
      <c r="E230" s="363"/>
      <c r="F230" s="262"/>
      <c r="G230" s="263"/>
      <c r="H230" s="264"/>
      <c r="I230" s="264"/>
      <c r="J230" s="264"/>
      <c r="K230" s="264"/>
      <c r="L230" s="264"/>
      <c r="M230" s="263"/>
      <c r="N230" s="264"/>
      <c r="O230" s="264"/>
      <c r="P230" s="264"/>
      <c r="Q230" s="265"/>
      <c r="R230" s="266"/>
      <c r="S230" s="267"/>
      <c r="T230" s="266"/>
    </row>
    <row r="231" spans="1:20" s="215" customFormat="1" x14ac:dyDescent="0.25">
      <c r="A231" s="222"/>
      <c r="B231" s="222"/>
      <c r="E231" s="363"/>
      <c r="F231" s="262"/>
      <c r="G231" s="263"/>
      <c r="H231" s="264"/>
      <c r="I231" s="264"/>
      <c r="J231" s="264"/>
      <c r="K231" s="264"/>
      <c r="L231" s="264"/>
      <c r="M231" s="263"/>
      <c r="N231" s="264"/>
      <c r="O231" s="264"/>
      <c r="P231" s="264"/>
      <c r="Q231" s="265"/>
      <c r="R231" s="266"/>
      <c r="S231" s="267"/>
      <c r="T231" s="266"/>
    </row>
    <row r="232" spans="1:20" s="215" customFormat="1" x14ac:dyDescent="0.25">
      <c r="A232" s="222"/>
      <c r="B232" s="222"/>
      <c r="E232" s="363"/>
      <c r="F232" s="262"/>
      <c r="G232" s="263"/>
      <c r="H232" s="264"/>
      <c r="I232" s="264"/>
      <c r="J232" s="264"/>
      <c r="K232" s="264"/>
      <c r="L232" s="264"/>
      <c r="M232" s="263"/>
      <c r="N232" s="264"/>
      <c r="O232" s="264"/>
      <c r="P232" s="264"/>
      <c r="Q232" s="265"/>
      <c r="R232" s="266"/>
      <c r="S232" s="267"/>
      <c r="T232" s="266"/>
    </row>
    <row r="233" spans="1:20" s="215" customFormat="1" x14ac:dyDescent="0.25">
      <c r="A233" s="222"/>
      <c r="B233" s="222"/>
      <c r="E233" s="363"/>
      <c r="F233" s="262"/>
      <c r="G233" s="263"/>
      <c r="H233" s="264"/>
      <c r="I233" s="264"/>
      <c r="J233" s="264"/>
      <c r="K233" s="264"/>
      <c r="L233" s="264"/>
      <c r="M233" s="263"/>
      <c r="N233" s="264"/>
      <c r="O233" s="264"/>
      <c r="P233" s="264"/>
      <c r="Q233" s="265"/>
      <c r="R233" s="266"/>
      <c r="S233" s="267"/>
      <c r="T233" s="266"/>
    </row>
    <row r="234" spans="1:20" s="215" customFormat="1" x14ac:dyDescent="0.25">
      <c r="A234" s="222"/>
      <c r="B234" s="222"/>
      <c r="E234" s="363"/>
      <c r="F234" s="262"/>
      <c r="G234" s="263"/>
      <c r="H234" s="264"/>
      <c r="I234" s="264"/>
      <c r="J234" s="264"/>
      <c r="K234" s="264"/>
      <c r="L234" s="264"/>
      <c r="M234" s="263"/>
      <c r="N234" s="264"/>
      <c r="O234" s="264"/>
      <c r="P234" s="264"/>
      <c r="Q234" s="265"/>
      <c r="R234" s="266"/>
      <c r="S234" s="267"/>
      <c r="T234" s="266"/>
    </row>
    <row r="235" spans="1:20" s="215" customFormat="1" x14ac:dyDescent="0.25">
      <c r="A235" s="222"/>
      <c r="B235" s="222"/>
      <c r="E235" s="363"/>
      <c r="F235" s="262"/>
      <c r="G235" s="263"/>
      <c r="H235" s="264"/>
      <c r="I235" s="264"/>
      <c r="J235" s="264"/>
      <c r="K235" s="264"/>
      <c r="L235" s="264"/>
      <c r="M235" s="263"/>
      <c r="N235" s="264"/>
      <c r="O235" s="264"/>
      <c r="P235" s="264"/>
      <c r="Q235" s="265"/>
      <c r="R235" s="266"/>
      <c r="S235" s="267"/>
      <c r="T235" s="266"/>
    </row>
    <row r="236" spans="1:20" s="215" customFormat="1" x14ac:dyDescent="0.25">
      <c r="A236" s="222"/>
      <c r="B236" s="222"/>
      <c r="E236" s="363"/>
      <c r="F236" s="262"/>
      <c r="G236" s="263"/>
      <c r="H236" s="264"/>
      <c r="I236" s="264"/>
      <c r="J236" s="264"/>
      <c r="K236" s="264"/>
      <c r="L236" s="264"/>
      <c r="M236" s="263"/>
      <c r="N236" s="264"/>
      <c r="O236" s="264"/>
      <c r="P236" s="264"/>
      <c r="Q236" s="265"/>
      <c r="R236" s="266"/>
      <c r="S236" s="267"/>
      <c r="T236" s="266"/>
    </row>
    <row r="237" spans="1:20" s="215" customFormat="1" x14ac:dyDescent="0.25">
      <c r="A237" s="222"/>
      <c r="B237" s="222"/>
      <c r="E237" s="363"/>
      <c r="F237" s="262"/>
      <c r="G237" s="263"/>
      <c r="H237" s="264"/>
      <c r="I237" s="264"/>
      <c r="J237" s="264"/>
      <c r="K237" s="264"/>
      <c r="L237" s="264"/>
      <c r="M237" s="263"/>
      <c r="N237" s="264"/>
      <c r="O237" s="264"/>
      <c r="P237" s="264"/>
      <c r="Q237" s="265"/>
      <c r="R237" s="266"/>
      <c r="S237" s="267"/>
      <c r="T237" s="266"/>
    </row>
    <row r="238" spans="1:20" s="215" customFormat="1" x14ac:dyDescent="0.25">
      <c r="A238" s="222"/>
      <c r="B238" s="222"/>
      <c r="E238" s="363"/>
      <c r="F238" s="262"/>
      <c r="G238" s="263"/>
      <c r="H238" s="264"/>
      <c r="I238" s="264"/>
      <c r="J238" s="264"/>
      <c r="K238" s="264"/>
      <c r="L238" s="264"/>
      <c r="M238" s="263"/>
      <c r="N238" s="264"/>
      <c r="O238" s="264"/>
      <c r="P238" s="264"/>
      <c r="Q238" s="265"/>
      <c r="R238" s="266"/>
      <c r="S238" s="267"/>
      <c r="T238" s="266"/>
    </row>
    <row r="239" spans="1:20" s="215" customFormat="1" x14ac:dyDescent="0.25">
      <c r="A239" s="222"/>
      <c r="B239" s="222"/>
      <c r="E239" s="363"/>
      <c r="F239" s="262"/>
      <c r="G239" s="263"/>
      <c r="H239" s="264"/>
      <c r="I239" s="264"/>
      <c r="J239" s="264"/>
      <c r="K239" s="264"/>
      <c r="L239" s="264"/>
      <c r="M239" s="263"/>
      <c r="N239" s="264"/>
      <c r="O239" s="264"/>
      <c r="P239" s="264"/>
      <c r="Q239" s="265"/>
      <c r="R239" s="266"/>
      <c r="S239" s="267"/>
      <c r="T239" s="266"/>
    </row>
    <row r="240" spans="1:20" s="215" customFormat="1" x14ac:dyDescent="0.25">
      <c r="A240" s="222"/>
      <c r="B240" s="222"/>
      <c r="E240" s="363"/>
      <c r="F240" s="262"/>
      <c r="G240" s="263"/>
      <c r="H240" s="264"/>
      <c r="I240" s="264"/>
      <c r="J240" s="264"/>
      <c r="K240" s="264"/>
      <c r="L240" s="264"/>
      <c r="M240" s="263"/>
      <c r="N240" s="264"/>
      <c r="O240" s="264"/>
      <c r="P240" s="264"/>
      <c r="Q240" s="265"/>
      <c r="R240" s="266"/>
      <c r="S240" s="267"/>
      <c r="T240" s="266"/>
    </row>
    <row r="241" spans="1:20" s="215" customFormat="1" x14ac:dyDescent="0.25">
      <c r="A241" s="222"/>
      <c r="B241" s="222"/>
      <c r="E241" s="363"/>
      <c r="F241" s="262"/>
      <c r="G241" s="263"/>
      <c r="H241" s="264"/>
      <c r="I241" s="264"/>
      <c r="J241" s="264"/>
      <c r="K241" s="264"/>
      <c r="L241" s="264"/>
      <c r="M241" s="263"/>
      <c r="N241" s="264"/>
      <c r="O241" s="264"/>
      <c r="P241" s="264"/>
      <c r="Q241" s="265"/>
      <c r="R241" s="266"/>
      <c r="S241" s="267"/>
      <c r="T241" s="266"/>
    </row>
    <row r="242" spans="1:20" s="215" customFormat="1" x14ac:dyDescent="0.25">
      <c r="A242" s="222"/>
      <c r="B242" s="222"/>
      <c r="E242" s="363"/>
      <c r="F242" s="262"/>
      <c r="G242" s="263"/>
      <c r="H242" s="264"/>
      <c r="I242" s="264"/>
      <c r="J242" s="264"/>
      <c r="K242" s="264"/>
      <c r="L242" s="264"/>
      <c r="M242" s="263"/>
      <c r="N242" s="264"/>
      <c r="O242" s="264"/>
      <c r="P242" s="264"/>
      <c r="Q242" s="265"/>
      <c r="R242" s="266"/>
      <c r="S242" s="267"/>
      <c r="T242" s="266"/>
    </row>
    <row r="243" spans="1:20" s="215" customFormat="1" x14ac:dyDescent="0.25">
      <c r="A243" s="222"/>
      <c r="B243" s="222"/>
      <c r="E243" s="363"/>
      <c r="F243" s="262"/>
      <c r="G243" s="263"/>
      <c r="H243" s="264"/>
      <c r="I243" s="264"/>
      <c r="J243" s="264"/>
      <c r="K243" s="264"/>
      <c r="L243" s="264"/>
      <c r="M243" s="263"/>
      <c r="N243" s="264"/>
      <c r="O243" s="264"/>
      <c r="P243" s="264"/>
      <c r="Q243" s="265"/>
      <c r="R243" s="266"/>
      <c r="S243" s="267"/>
      <c r="T243" s="266"/>
    </row>
    <row r="244" spans="1:20" s="215" customFormat="1" x14ac:dyDescent="0.25">
      <c r="A244" s="222"/>
      <c r="B244" s="222"/>
      <c r="E244" s="363"/>
      <c r="F244" s="262"/>
      <c r="G244" s="263"/>
      <c r="H244" s="264"/>
      <c r="I244" s="264"/>
      <c r="J244" s="264"/>
      <c r="K244" s="264"/>
      <c r="L244" s="264"/>
      <c r="M244" s="263"/>
      <c r="N244" s="264"/>
      <c r="O244" s="264"/>
      <c r="P244" s="264"/>
      <c r="Q244" s="265"/>
      <c r="R244" s="266"/>
      <c r="S244" s="267"/>
      <c r="T244" s="266"/>
    </row>
    <row r="245" spans="1:20" s="215" customFormat="1" x14ac:dyDescent="0.25">
      <c r="A245" s="222"/>
      <c r="B245" s="222"/>
      <c r="E245" s="363"/>
      <c r="F245" s="262"/>
      <c r="G245" s="263"/>
      <c r="H245" s="264"/>
      <c r="I245" s="264"/>
      <c r="J245" s="264"/>
      <c r="K245" s="264"/>
      <c r="L245" s="264"/>
      <c r="M245" s="263"/>
      <c r="N245" s="264"/>
      <c r="O245" s="264"/>
      <c r="P245" s="264"/>
      <c r="Q245" s="265"/>
      <c r="R245" s="266"/>
      <c r="S245" s="267"/>
      <c r="T245" s="266"/>
    </row>
    <row r="246" spans="1:20" s="215" customFormat="1" x14ac:dyDescent="0.25">
      <c r="A246" s="222"/>
      <c r="B246" s="222"/>
      <c r="E246" s="363"/>
      <c r="F246" s="262"/>
      <c r="G246" s="263"/>
      <c r="H246" s="264"/>
      <c r="I246" s="264"/>
      <c r="J246" s="264"/>
      <c r="K246" s="264"/>
      <c r="L246" s="264"/>
      <c r="M246" s="263"/>
      <c r="N246" s="264"/>
      <c r="O246" s="264"/>
      <c r="P246" s="264"/>
      <c r="Q246" s="265"/>
      <c r="R246" s="266"/>
      <c r="S246" s="267"/>
      <c r="T246" s="266"/>
    </row>
    <row r="247" spans="1:20" s="215" customFormat="1" x14ac:dyDescent="0.25">
      <c r="A247" s="222"/>
      <c r="B247" s="222"/>
      <c r="E247" s="363"/>
      <c r="F247" s="262"/>
      <c r="G247" s="263"/>
      <c r="H247" s="264"/>
      <c r="I247" s="264"/>
      <c r="J247" s="264"/>
      <c r="K247" s="264"/>
      <c r="L247" s="264"/>
      <c r="M247" s="263"/>
      <c r="N247" s="264"/>
      <c r="O247" s="264"/>
      <c r="P247" s="264"/>
      <c r="Q247" s="265"/>
      <c r="R247" s="266"/>
      <c r="S247" s="267"/>
      <c r="T247" s="266"/>
    </row>
    <row r="248" spans="1:20" s="215" customFormat="1" x14ac:dyDescent="0.25">
      <c r="A248" s="222"/>
      <c r="B248" s="222"/>
      <c r="E248" s="363"/>
      <c r="F248" s="262"/>
      <c r="G248" s="263"/>
      <c r="H248" s="264"/>
      <c r="I248" s="264"/>
      <c r="J248" s="264"/>
      <c r="K248" s="264"/>
      <c r="L248" s="264"/>
      <c r="M248" s="263"/>
      <c r="N248" s="264"/>
      <c r="O248" s="264"/>
      <c r="P248" s="264"/>
      <c r="Q248" s="265"/>
      <c r="R248" s="266"/>
      <c r="S248" s="267"/>
      <c r="T248" s="266"/>
    </row>
    <row r="249" spans="1:20" s="215" customFormat="1" x14ac:dyDescent="0.25">
      <c r="A249" s="222"/>
      <c r="B249" s="222"/>
      <c r="E249" s="363"/>
      <c r="F249" s="262"/>
      <c r="G249" s="263"/>
      <c r="H249" s="264"/>
      <c r="I249" s="264"/>
      <c r="J249" s="264"/>
      <c r="K249" s="264"/>
      <c r="L249" s="264"/>
      <c r="M249" s="263"/>
      <c r="N249" s="264"/>
      <c r="O249" s="264"/>
      <c r="P249" s="264"/>
      <c r="Q249" s="265"/>
      <c r="R249" s="266"/>
      <c r="S249" s="267"/>
      <c r="T249" s="266"/>
    </row>
    <row r="250" spans="1:20" s="215" customFormat="1" x14ac:dyDescent="0.25">
      <c r="A250" s="222"/>
      <c r="B250" s="222"/>
      <c r="E250" s="363"/>
      <c r="F250" s="262"/>
      <c r="G250" s="263"/>
      <c r="H250" s="264"/>
      <c r="I250" s="264"/>
      <c r="J250" s="264"/>
      <c r="K250" s="264"/>
      <c r="L250" s="264"/>
      <c r="M250" s="263"/>
      <c r="N250" s="264"/>
      <c r="O250" s="264"/>
      <c r="P250" s="264"/>
      <c r="Q250" s="265"/>
      <c r="R250" s="266"/>
      <c r="S250" s="267"/>
      <c r="T250" s="266"/>
    </row>
    <row r="251" spans="1:20" s="215" customFormat="1" x14ac:dyDescent="0.25">
      <c r="A251" s="222"/>
      <c r="B251" s="222"/>
      <c r="E251" s="363"/>
      <c r="F251" s="262"/>
      <c r="G251" s="263"/>
      <c r="H251" s="264"/>
      <c r="I251" s="264"/>
      <c r="J251" s="264"/>
      <c r="K251" s="264"/>
      <c r="L251" s="264"/>
      <c r="M251" s="263"/>
      <c r="N251" s="264"/>
      <c r="O251" s="264"/>
      <c r="P251" s="264"/>
      <c r="Q251" s="265"/>
      <c r="R251" s="266"/>
      <c r="S251" s="267"/>
      <c r="T251" s="266"/>
    </row>
    <row r="252" spans="1:20" s="215" customFormat="1" x14ac:dyDescent="0.25">
      <c r="A252" s="222"/>
      <c r="B252" s="222"/>
      <c r="E252" s="363"/>
      <c r="F252" s="262"/>
      <c r="G252" s="263"/>
      <c r="H252" s="264"/>
      <c r="I252" s="264"/>
      <c r="J252" s="264"/>
      <c r="K252" s="264"/>
      <c r="L252" s="264"/>
      <c r="M252" s="263"/>
      <c r="N252" s="264"/>
      <c r="O252" s="264"/>
      <c r="P252" s="264"/>
      <c r="Q252" s="265"/>
      <c r="R252" s="266"/>
      <c r="S252" s="267"/>
      <c r="T252" s="266"/>
    </row>
    <row r="253" spans="1:20" s="215" customFormat="1" x14ac:dyDescent="0.25">
      <c r="A253" s="222"/>
      <c r="B253" s="222"/>
      <c r="E253" s="363"/>
      <c r="F253" s="262"/>
      <c r="G253" s="263"/>
      <c r="H253" s="264"/>
      <c r="I253" s="264"/>
      <c r="J253" s="264"/>
      <c r="K253" s="264"/>
      <c r="L253" s="264"/>
      <c r="M253" s="263"/>
      <c r="N253" s="264"/>
      <c r="O253" s="264"/>
      <c r="P253" s="264"/>
      <c r="Q253" s="265"/>
      <c r="R253" s="266"/>
      <c r="S253" s="267"/>
      <c r="T253" s="266"/>
    </row>
    <row r="254" spans="1:20" s="215" customFormat="1" x14ac:dyDescent="0.25">
      <c r="A254" s="222"/>
      <c r="B254" s="222"/>
      <c r="E254" s="363"/>
      <c r="F254" s="262"/>
      <c r="G254" s="263"/>
      <c r="H254" s="264"/>
      <c r="I254" s="264"/>
      <c r="J254" s="264"/>
      <c r="K254" s="264"/>
      <c r="L254" s="264"/>
      <c r="M254" s="263"/>
      <c r="N254" s="264"/>
      <c r="O254" s="264"/>
      <c r="P254" s="264"/>
      <c r="Q254" s="265"/>
      <c r="R254" s="266"/>
      <c r="S254" s="267"/>
      <c r="T254" s="266"/>
    </row>
    <row r="255" spans="1:20" s="215" customFormat="1" x14ac:dyDescent="0.25">
      <c r="A255" s="222"/>
      <c r="B255" s="222"/>
      <c r="E255" s="363"/>
      <c r="F255" s="262"/>
      <c r="G255" s="263"/>
      <c r="H255" s="264"/>
      <c r="I255" s="264"/>
      <c r="J255" s="264"/>
      <c r="K255" s="264"/>
      <c r="L255" s="264"/>
      <c r="M255" s="263"/>
      <c r="N255" s="264"/>
      <c r="O255" s="264"/>
      <c r="P255" s="264"/>
      <c r="Q255" s="265"/>
      <c r="R255" s="266"/>
      <c r="S255" s="267"/>
      <c r="T255" s="266"/>
    </row>
    <row r="256" spans="1:20" s="215" customFormat="1" x14ac:dyDescent="0.25">
      <c r="A256" s="222"/>
      <c r="B256" s="222"/>
      <c r="E256" s="363"/>
      <c r="F256" s="262"/>
      <c r="G256" s="263"/>
      <c r="H256" s="264"/>
      <c r="I256" s="264"/>
      <c r="J256" s="264"/>
      <c r="K256" s="264"/>
      <c r="L256" s="264"/>
      <c r="M256" s="263"/>
      <c r="N256" s="264"/>
      <c r="O256" s="264"/>
      <c r="P256" s="264"/>
      <c r="Q256" s="265"/>
      <c r="R256" s="266"/>
      <c r="S256" s="267"/>
      <c r="T256" s="266"/>
    </row>
    <row r="257" spans="1:20" s="215" customFormat="1" x14ac:dyDescent="0.25">
      <c r="A257" s="222"/>
      <c r="B257" s="222"/>
      <c r="E257" s="363"/>
      <c r="F257" s="262"/>
      <c r="G257" s="263"/>
      <c r="H257" s="264"/>
      <c r="I257" s="264"/>
      <c r="J257" s="264"/>
      <c r="K257" s="264"/>
      <c r="L257" s="264"/>
      <c r="M257" s="263"/>
      <c r="N257" s="264"/>
      <c r="O257" s="264"/>
      <c r="P257" s="264"/>
      <c r="Q257" s="265"/>
      <c r="R257" s="266"/>
      <c r="S257" s="267"/>
      <c r="T257" s="266"/>
    </row>
    <row r="258" spans="1:20" s="215" customFormat="1" x14ac:dyDescent="0.25">
      <c r="A258" s="222"/>
      <c r="B258" s="222"/>
      <c r="E258" s="363"/>
      <c r="F258" s="262"/>
      <c r="G258" s="263"/>
      <c r="H258" s="264"/>
      <c r="I258" s="264"/>
      <c r="J258" s="264"/>
      <c r="K258" s="264"/>
      <c r="L258" s="264"/>
      <c r="M258" s="263"/>
      <c r="N258" s="264"/>
      <c r="O258" s="264"/>
      <c r="P258" s="264"/>
      <c r="Q258" s="265"/>
      <c r="R258" s="266"/>
      <c r="S258" s="267"/>
      <c r="T258" s="266"/>
    </row>
    <row r="259" spans="1:20" s="215" customFormat="1" x14ac:dyDescent="0.25">
      <c r="A259" s="222"/>
      <c r="B259" s="222"/>
      <c r="E259" s="363"/>
      <c r="F259" s="262"/>
      <c r="G259" s="263"/>
      <c r="H259" s="264"/>
      <c r="I259" s="264"/>
      <c r="J259" s="264"/>
      <c r="K259" s="264"/>
      <c r="L259" s="264"/>
      <c r="M259" s="263"/>
      <c r="N259" s="264"/>
      <c r="O259" s="264"/>
      <c r="P259" s="264"/>
      <c r="Q259" s="265"/>
      <c r="R259" s="266"/>
      <c r="S259" s="267"/>
      <c r="T259" s="266"/>
    </row>
    <row r="260" spans="1:20" s="215" customFormat="1" x14ac:dyDescent="0.25">
      <c r="A260" s="222"/>
      <c r="B260" s="222"/>
      <c r="E260" s="363"/>
      <c r="F260" s="262"/>
      <c r="G260" s="263"/>
      <c r="H260" s="264"/>
      <c r="I260" s="264"/>
      <c r="J260" s="264"/>
      <c r="K260" s="264"/>
      <c r="L260" s="264"/>
      <c r="M260" s="263"/>
      <c r="N260" s="264"/>
      <c r="O260" s="264"/>
      <c r="P260" s="264"/>
      <c r="Q260" s="265"/>
      <c r="R260" s="266"/>
      <c r="S260" s="267"/>
      <c r="T260" s="266"/>
    </row>
    <row r="261" spans="1:20" s="215" customFormat="1" x14ac:dyDescent="0.25">
      <c r="A261" s="222"/>
      <c r="B261" s="222"/>
      <c r="E261" s="363"/>
      <c r="F261" s="262"/>
      <c r="G261" s="263"/>
      <c r="H261" s="264"/>
      <c r="I261" s="264"/>
      <c r="J261" s="264"/>
      <c r="K261" s="264"/>
      <c r="L261" s="264"/>
      <c r="M261" s="263"/>
      <c r="N261" s="264"/>
      <c r="O261" s="264"/>
      <c r="P261" s="264"/>
      <c r="Q261" s="265"/>
      <c r="R261" s="266"/>
      <c r="S261" s="267"/>
      <c r="T261" s="266"/>
    </row>
    <row r="262" spans="1:20" s="215" customFormat="1" x14ac:dyDescent="0.25">
      <c r="A262" s="222"/>
      <c r="B262" s="222"/>
      <c r="E262" s="363"/>
      <c r="F262" s="262"/>
      <c r="G262" s="263"/>
      <c r="H262" s="264"/>
      <c r="I262" s="264"/>
      <c r="J262" s="264"/>
      <c r="K262" s="264"/>
      <c r="L262" s="264"/>
      <c r="M262" s="263"/>
      <c r="N262" s="264"/>
      <c r="O262" s="264"/>
      <c r="P262" s="264"/>
      <c r="Q262" s="265"/>
      <c r="R262" s="266"/>
      <c r="S262" s="267"/>
      <c r="T262" s="266"/>
    </row>
    <row r="263" spans="1:20" s="215" customFormat="1" x14ac:dyDescent="0.25">
      <c r="A263" s="222"/>
      <c r="B263" s="222"/>
      <c r="E263" s="363"/>
      <c r="F263" s="262"/>
      <c r="G263" s="263"/>
      <c r="H263" s="264"/>
      <c r="I263" s="264"/>
      <c r="J263" s="264"/>
      <c r="K263" s="264"/>
      <c r="L263" s="264"/>
      <c r="M263" s="263"/>
      <c r="N263" s="264"/>
      <c r="O263" s="264"/>
      <c r="P263" s="264"/>
      <c r="Q263" s="265"/>
      <c r="R263" s="266"/>
      <c r="S263" s="267"/>
      <c r="T263" s="266"/>
    </row>
    <row r="264" spans="1:20" s="215" customFormat="1" x14ac:dyDescent="0.25">
      <c r="A264" s="222"/>
      <c r="B264" s="222"/>
      <c r="E264" s="363"/>
      <c r="F264" s="262"/>
      <c r="G264" s="263"/>
      <c r="H264" s="264"/>
      <c r="I264" s="264"/>
      <c r="J264" s="264"/>
      <c r="K264" s="264"/>
      <c r="L264" s="264"/>
      <c r="M264" s="263"/>
      <c r="N264" s="264"/>
      <c r="O264" s="264"/>
      <c r="P264" s="264"/>
      <c r="Q264" s="265"/>
      <c r="R264" s="266"/>
      <c r="S264" s="267"/>
      <c r="T264" s="266"/>
    </row>
    <row r="265" spans="1:20" s="215" customFormat="1" x14ac:dyDescent="0.25">
      <c r="A265" s="222"/>
      <c r="B265" s="222"/>
      <c r="E265" s="363"/>
      <c r="F265" s="262"/>
      <c r="G265" s="263"/>
      <c r="H265" s="264"/>
      <c r="I265" s="264"/>
      <c r="J265" s="264"/>
      <c r="K265" s="264"/>
      <c r="L265" s="264"/>
      <c r="M265" s="263"/>
      <c r="N265" s="264"/>
      <c r="O265" s="264"/>
      <c r="P265" s="264"/>
      <c r="Q265" s="265"/>
      <c r="R265" s="266"/>
      <c r="S265" s="267"/>
      <c r="T265" s="266"/>
    </row>
    <row r="266" spans="1:20" s="215" customFormat="1" x14ac:dyDescent="0.25">
      <c r="A266" s="222"/>
      <c r="B266" s="222"/>
      <c r="E266" s="363"/>
      <c r="F266" s="262"/>
      <c r="G266" s="263"/>
      <c r="H266" s="264"/>
      <c r="I266" s="264"/>
      <c r="J266" s="264"/>
      <c r="K266" s="264"/>
      <c r="L266" s="264"/>
      <c r="M266" s="263"/>
      <c r="N266" s="264"/>
      <c r="O266" s="264"/>
      <c r="P266" s="264"/>
      <c r="Q266" s="265"/>
      <c r="R266" s="266"/>
      <c r="S266" s="267"/>
      <c r="T266" s="266"/>
    </row>
    <row r="267" spans="1:20" s="215" customFormat="1" x14ac:dyDescent="0.25">
      <c r="A267" s="222"/>
      <c r="B267" s="222"/>
      <c r="E267" s="363"/>
      <c r="F267" s="262"/>
      <c r="G267" s="263"/>
      <c r="H267" s="264"/>
      <c r="I267" s="264"/>
      <c r="J267" s="264"/>
      <c r="K267" s="264"/>
      <c r="L267" s="264"/>
      <c r="M267" s="263"/>
      <c r="N267" s="264"/>
      <c r="O267" s="264"/>
      <c r="P267" s="264"/>
      <c r="Q267" s="265"/>
      <c r="R267" s="266"/>
      <c r="S267" s="267"/>
      <c r="T267" s="266"/>
    </row>
    <row r="268" spans="1:20" s="215" customFormat="1" x14ac:dyDescent="0.25">
      <c r="A268" s="222"/>
      <c r="B268" s="222"/>
      <c r="E268" s="363"/>
      <c r="F268" s="262"/>
      <c r="G268" s="263"/>
      <c r="H268" s="264"/>
      <c r="I268" s="264"/>
      <c r="J268" s="264"/>
      <c r="K268" s="264"/>
      <c r="L268" s="264"/>
      <c r="M268" s="263"/>
      <c r="N268" s="264"/>
      <c r="O268" s="264"/>
      <c r="P268" s="264"/>
      <c r="Q268" s="265"/>
      <c r="R268" s="266"/>
      <c r="S268" s="267"/>
      <c r="T268" s="266"/>
    </row>
    <row r="269" spans="1:20" s="215" customFormat="1" x14ac:dyDescent="0.25">
      <c r="A269" s="222"/>
      <c r="B269" s="222"/>
      <c r="E269" s="363"/>
      <c r="F269" s="262"/>
      <c r="G269" s="263"/>
      <c r="H269" s="264"/>
      <c r="I269" s="264"/>
      <c r="J269" s="264"/>
      <c r="K269" s="264"/>
      <c r="L269" s="264"/>
      <c r="M269" s="263"/>
      <c r="N269" s="264"/>
      <c r="O269" s="264"/>
      <c r="P269" s="264"/>
      <c r="Q269" s="265"/>
      <c r="R269" s="266"/>
      <c r="S269" s="267"/>
      <c r="T269" s="266"/>
    </row>
    <row r="270" spans="1:20" s="215" customFormat="1" x14ac:dyDescent="0.25">
      <c r="A270" s="222"/>
      <c r="B270" s="222"/>
      <c r="E270" s="363"/>
      <c r="F270" s="262"/>
      <c r="G270" s="263"/>
      <c r="H270" s="264"/>
      <c r="I270" s="264"/>
      <c r="J270" s="264"/>
      <c r="K270" s="264"/>
      <c r="L270" s="264"/>
      <c r="M270" s="263"/>
      <c r="N270" s="264"/>
      <c r="O270" s="264"/>
      <c r="P270" s="264"/>
      <c r="Q270" s="265"/>
      <c r="R270" s="266"/>
      <c r="S270" s="267"/>
      <c r="T270" s="266"/>
    </row>
    <row r="271" spans="1:20" s="215" customFormat="1" x14ac:dyDescent="0.25">
      <c r="A271" s="222"/>
      <c r="B271" s="222"/>
      <c r="E271" s="363"/>
      <c r="F271" s="262"/>
      <c r="G271" s="263"/>
      <c r="H271" s="264"/>
      <c r="I271" s="264"/>
      <c r="J271" s="264"/>
      <c r="K271" s="264"/>
      <c r="L271" s="264"/>
      <c r="M271" s="263"/>
      <c r="N271" s="264"/>
      <c r="O271" s="264"/>
      <c r="P271" s="264"/>
      <c r="Q271" s="265"/>
      <c r="R271" s="266"/>
      <c r="S271" s="267"/>
      <c r="T271" s="266"/>
    </row>
    <row r="272" spans="1:20" s="215" customFormat="1" x14ac:dyDescent="0.25">
      <c r="A272" s="222"/>
      <c r="B272" s="222"/>
      <c r="E272" s="363"/>
      <c r="F272" s="262"/>
      <c r="G272" s="263"/>
      <c r="H272" s="264"/>
      <c r="I272" s="264"/>
      <c r="J272" s="264"/>
      <c r="K272" s="264"/>
      <c r="L272" s="264"/>
      <c r="M272" s="263"/>
      <c r="N272" s="264"/>
      <c r="O272" s="264"/>
      <c r="P272" s="264"/>
      <c r="Q272" s="265"/>
      <c r="R272" s="266"/>
      <c r="S272" s="267"/>
      <c r="T272" s="266"/>
    </row>
    <row r="273" spans="1:20" s="215" customFormat="1" x14ac:dyDescent="0.25">
      <c r="A273" s="222"/>
      <c r="B273" s="222"/>
      <c r="E273" s="363"/>
      <c r="F273" s="262"/>
      <c r="G273" s="263"/>
      <c r="H273" s="264"/>
      <c r="I273" s="264"/>
      <c r="J273" s="264"/>
      <c r="K273" s="264"/>
      <c r="L273" s="264"/>
      <c r="M273" s="263"/>
      <c r="N273" s="264"/>
      <c r="O273" s="264"/>
      <c r="P273" s="264"/>
      <c r="Q273" s="265"/>
      <c r="R273" s="266"/>
      <c r="S273" s="267"/>
      <c r="T273" s="266"/>
    </row>
    <row r="274" spans="1:20" s="215" customFormat="1" x14ac:dyDescent="0.25">
      <c r="A274" s="222"/>
      <c r="B274" s="222"/>
      <c r="E274" s="363"/>
      <c r="F274" s="262"/>
      <c r="G274" s="263"/>
      <c r="H274" s="264"/>
      <c r="I274" s="264"/>
      <c r="J274" s="264"/>
      <c r="K274" s="264"/>
      <c r="L274" s="264"/>
      <c r="M274" s="263"/>
      <c r="N274" s="264"/>
      <c r="O274" s="264"/>
      <c r="P274" s="264"/>
      <c r="Q274" s="265"/>
      <c r="R274" s="266"/>
      <c r="S274" s="267"/>
      <c r="T274" s="266"/>
    </row>
    <row r="275" spans="1:20" s="215" customFormat="1" x14ac:dyDescent="0.25">
      <c r="A275" s="222"/>
      <c r="B275" s="222"/>
      <c r="E275" s="363"/>
      <c r="F275" s="262"/>
      <c r="G275" s="263"/>
      <c r="H275" s="264"/>
      <c r="I275" s="264"/>
      <c r="J275" s="264"/>
      <c r="K275" s="264"/>
      <c r="L275" s="264"/>
      <c r="M275" s="263"/>
      <c r="N275" s="264"/>
      <c r="O275" s="264"/>
      <c r="P275" s="264"/>
      <c r="Q275" s="265"/>
      <c r="R275" s="266"/>
      <c r="S275" s="267"/>
      <c r="T275" s="266"/>
    </row>
    <row r="276" spans="1:20" s="215" customFormat="1" x14ac:dyDescent="0.25">
      <c r="A276" s="222"/>
      <c r="B276" s="222"/>
      <c r="E276" s="363"/>
      <c r="F276" s="262"/>
      <c r="G276" s="263"/>
      <c r="H276" s="264"/>
      <c r="I276" s="264"/>
      <c r="J276" s="264"/>
      <c r="K276" s="264"/>
      <c r="L276" s="264"/>
      <c r="M276" s="263"/>
      <c r="N276" s="264"/>
      <c r="O276" s="264"/>
      <c r="P276" s="264"/>
      <c r="Q276" s="265"/>
      <c r="R276" s="266"/>
      <c r="S276" s="267"/>
      <c r="T276" s="266"/>
    </row>
    <row r="277" spans="1:20" s="215" customFormat="1" x14ac:dyDescent="0.25">
      <c r="A277" s="222"/>
      <c r="B277" s="222"/>
      <c r="E277" s="363"/>
      <c r="F277" s="262"/>
      <c r="G277" s="263"/>
      <c r="H277" s="264"/>
      <c r="I277" s="264"/>
      <c r="J277" s="264"/>
      <c r="K277" s="264"/>
      <c r="L277" s="264"/>
      <c r="M277" s="263"/>
      <c r="N277" s="264"/>
      <c r="O277" s="264"/>
      <c r="P277" s="264"/>
      <c r="Q277" s="265"/>
      <c r="R277" s="266"/>
      <c r="S277" s="267"/>
      <c r="T277" s="266"/>
    </row>
    <row r="278" spans="1:20" s="215" customFormat="1" x14ac:dyDescent="0.25">
      <c r="A278" s="222"/>
      <c r="B278" s="222"/>
      <c r="E278" s="363"/>
      <c r="F278" s="262"/>
      <c r="G278" s="263"/>
      <c r="H278" s="264"/>
      <c r="I278" s="264"/>
      <c r="J278" s="264"/>
      <c r="K278" s="264"/>
      <c r="L278" s="264"/>
      <c r="M278" s="263"/>
      <c r="N278" s="264"/>
      <c r="O278" s="264"/>
      <c r="P278" s="264"/>
      <c r="Q278" s="265"/>
      <c r="R278" s="266"/>
      <c r="S278" s="267"/>
      <c r="T278" s="266"/>
    </row>
    <row r="279" spans="1:20" s="215" customFormat="1" x14ac:dyDescent="0.25">
      <c r="A279" s="222"/>
      <c r="B279" s="222"/>
      <c r="E279" s="363"/>
      <c r="F279" s="262"/>
      <c r="G279" s="263"/>
      <c r="H279" s="264"/>
      <c r="I279" s="264"/>
      <c r="J279" s="264"/>
      <c r="K279" s="264"/>
      <c r="L279" s="264"/>
      <c r="M279" s="263"/>
      <c r="N279" s="264"/>
      <c r="O279" s="264"/>
      <c r="P279" s="264"/>
      <c r="Q279" s="265"/>
      <c r="R279" s="266"/>
      <c r="S279" s="267"/>
      <c r="T279" s="266"/>
    </row>
    <row r="280" spans="1:20" s="215" customFormat="1" x14ac:dyDescent="0.25">
      <c r="A280" s="222"/>
      <c r="B280" s="222"/>
      <c r="E280" s="363"/>
      <c r="F280" s="262"/>
      <c r="G280" s="263"/>
      <c r="H280" s="264"/>
      <c r="I280" s="264"/>
      <c r="J280" s="264"/>
      <c r="K280" s="264"/>
      <c r="L280" s="264"/>
      <c r="M280" s="263"/>
      <c r="N280" s="264"/>
      <c r="O280" s="264"/>
      <c r="P280" s="264"/>
      <c r="Q280" s="265"/>
      <c r="R280" s="266"/>
      <c r="S280" s="267"/>
      <c r="T280" s="266"/>
    </row>
    <row r="281" spans="1:20" s="215" customFormat="1" x14ac:dyDescent="0.25">
      <c r="A281" s="222"/>
      <c r="B281" s="222"/>
      <c r="E281" s="363"/>
      <c r="F281" s="262"/>
      <c r="G281" s="263"/>
      <c r="H281" s="264"/>
      <c r="I281" s="264"/>
      <c r="J281" s="264"/>
      <c r="K281" s="264"/>
      <c r="L281" s="264"/>
      <c r="M281" s="263"/>
      <c r="N281" s="264"/>
      <c r="O281" s="264"/>
      <c r="P281" s="264"/>
      <c r="Q281" s="265"/>
      <c r="R281" s="266"/>
      <c r="S281" s="267"/>
      <c r="T281" s="266"/>
    </row>
    <row r="282" spans="1:20" s="215" customFormat="1" x14ac:dyDescent="0.25">
      <c r="A282" s="222"/>
      <c r="B282" s="222"/>
      <c r="E282" s="363"/>
      <c r="F282" s="262"/>
      <c r="G282" s="263"/>
      <c r="H282" s="264"/>
      <c r="I282" s="264"/>
      <c r="J282" s="264"/>
      <c r="K282" s="264"/>
      <c r="L282" s="264"/>
      <c r="M282" s="263"/>
      <c r="N282" s="264"/>
      <c r="O282" s="264"/>
      <c r="P282" s="264"/>
      <c r="Q282" s="265"/>
      <c r="R282" s="266"/>
      <c r="S282" s="267"/>
      <c r="T282" s="266"/>
    </row>
    <row r="283" spans="1:20" s="215" customFormat="1" x14ac:dyDescent="0.25">
      <c r="A283" s="222"/>
      <c r="B283" s="222"/>
      <c r="E283" s="363"/>
      <c r="F283" s="262"/>
      <c r="G283" s="263"/>
      <c r="H283" s="264"/>
      <c r="I283" s="264"/>
      <c r="J283" s="264"/>
      <c r="K283" s="264"/>
      <c r="L283" s="264"/>
      <c r="M283" s="263"/>
      <c r="N283" s="264"/>
      <c r="O283" s="264"/>
      <c r="P283" s="264"/>
      <c r="Q283" s="265"/>
      <c r="R283" s="266"/>
      <c r="S283" s="267"/>
      <c r="T283" s="266"/>
    </row>
    <row r="284" spans="1:20" s="215" customFormat="1" x14ac:dyDescent="0.25">
      <c r="A284" s="222"/>
      <c r="B284" s="222"/>
      <c r="E284" s="363"/>
      <c r="F284" s="262"/>
      <c r="G284" s="263"/>
      <c r="H284" s="264"/>
      <c r="I284" s="264"/>
      <c r="J284" s="264"/>
      <c r="K284" s="264"/>
      <c r="L284" s="264"/>
      <c r="M284" s="263"/>
      <c r="N284" s="264"/>
      <c r="O284" s="264"/>
      <c r="P284" s="264"/>
      <c r="Q284" s="265"/>
      <c r="R284" s="266"/>
      <c r="S284" s="267"/>
      <c r="T284" s="266"/>
    </row>
    <row r="285" spans="1:20" s="215" customFormat="1" x14ac:dyDescent="0.25">
      <c r="A285" s="222"/>
      <c r="B285" s="222"/>
      <c r="E285" s="363"/>
      <c r="F285" s="262"/>
      <c r="G285" s="263"/>
      <c r="H285" s="264"/>
      <c r="I285" s="264"/>
      <c r="J285" s="264"/>
      <c r="K285" s="264"/>
      <c r="L285" s="264"/>
      <c r="M285" s="263"/>
      <c r="N285" s="264"/>
      <c r="O285" s="264"/>
      <c r="P285" s="264"/>
      <c r="Q285" s="265"/>
      <c r="R285" s="266"/>
      <c r="S285" s="267"/>
      <c r="T285" s="266"/>
    </row>
    <row r="286" spans="1:20" s="215" customFormat="1" x14ac:dyDescent="0.25">
      <c r="A286" s="222"/>
      <c r="B286" s="222"/>
      <c r="E286" s="363"/>
      <c r="F286" s="262"/>
      <c r="G286" s="263"/>
      <c r="H286" s="264"/>
      <c r="I286" s="264"/>
      <c r="J286" s="264"/>
      <c r="K286" s="264"/>
      <c r="L286" s="264"/>
      <c r="M286" s="263"/>
      <c r="N286" s="264"/>
      <c r="O286" s="264"/>
      <c r="P286" s="264"/>
      <c r="Q286" s="265"/>
      <c r="R286" s="266"/>
      <c r="S286" s="267"/>
      <c r="T286" s="266"/>
    </row>
    <row r="287" spans="1:20" s="215" customFormat="1" x14ac:dyDescent="0.25">
      <c r="A287" s="222"/>
      <c r="B287" s="222"/>
      <c r="E287" s="363"/>
      <c r="F287" s="262"/>
      <c r="G287" s="263"/>
      <c r="H287" s="264"/>
      <c r="I287" s="264"/>
      <c r="J287" s="264"/>
      <c r="K287" s="264"/>
      <c r="L287" s="264"/>
      <c r="M287" s="263"/>
      <c r="N287" s="264"/>
      <c r="O287" s="264"/>
      <c r="P287" s="264"/>
      <c r="Q287" s="265"/>
      <c r="R287" s="266"/>
      <c r="S287" s="267"/>
      <c r="T287" s="266"/>
    </row>
    <row r="288" spans="1:20" s="215" customFormat="1" x14ac:dyDescent="0.25">
      <c r="A288" s="222"/>
      <c r="B288" s="222"/>
      <c r="E288" s="363"/>
      <c r="F288" s="262"/>
      <c r="G288" s="263"/>
      <c r="H288" s="264"/>
      <c r="I288" s="264"/>
      <c r="J288" s="264"/>
      <c r="K288" s="264"/>
      <c r="L288" s="264"/>
      <c r="M288" s="263"/>
      <c r="N288" s="264"/>
      <c r="O288" s="264"/>
      <c r="P288" s="264"/>
      <c r="Q288" s="265"/>
      <c r="R288" s="266"/>
      <c r="S288" s="267"/>
      <c r="T288" s="266"/>
    </row>
    <row r="289" spans="1:20" s="215" customFormat="1" x14ac:dyDescent="0.25">
      <c r="A289" s="222"/>
      <c r="B289" s="222"/>
      <c r="E289" s="363"/>
      <c r="F289" s="262"/>
      <c r="G289" s="263"/>
      <c r="H289" s="264"/>
      <c r="I289" s="264"/>
      <c r="J289" s="264"/>
      <c r="K289" s="264"/>
      <c r="L289" s="264"/>
      <c r="M289" s="263"/>
      <c r="N289" s="264"/>
      <c r="O289" s="264"/>
      <c r="P289" s="264"/>
      <c r="Q289" s="265"/>
      <c r="R289" s="266"/>
      <c r="S289" s="267"/>
      <c r="T289" s="266"/>
    </row>
    <row r="290" spans="1:20" s="215" customFormat="1" x14ac:dyDescent="0.25">
      <c r="A290" s="222"/>
      <c r="B290" s="222"/>
      <c r="E290" s="363"/>
      <c r="F290" s="262"/>
      <c r="G290" s="263"/>
      <c r="H290" s="264"/>
      <c r="I290" s="264"/>
      <c r="J290" s="264"/>
      <c r="K290" s="264"/>
      <c r="L290" s="264"/>
      <c r="M290" s="263"/>
      <c r="N290" s="264"/>
      <c r="O290" s="264"/>
      <c r="P290" s="264"/>
      <c r="Q290" s="265"/>
      <c r="R290" s="266"/>
      <c r="S290" s="267"/>
      <c r="T290" s="266"/>
    </row>
    <row r="291" spans="1:20" s="215" customFormat="1" x14ac:dyDescent="0.25">
      <c r="A291" s="222"/>
      <c r="B291" s="222"/>
      <c r="E291" s="363"/>
      <c r="F291" s="262"/>
      <c r="G291" s="263"/>
      <c r="H291" s="264"/>
      <c r="I291" s="264"/>
      <c r="J291" s="264"/>
      <c r="K291" s="264"/>
      <c r="L291" s="264"/>
      <c r="M291" s="263"/>
      <c r="N291" s="264"/>
      <c r="O291" s="264"/>
      <c r="P291" s="264"/>
      <c r="Q291" s="265"/>
      <c r="R291" s="266"/>
      <c r="S291" s="267"/>
      <c r="T291" s="266"/>
    </row>
    <row r="292" spans="1:20" s="215" customFormat="1" x14ac:dyDescent="0.25">
      <c r="A292" s="222"/>
      <c r="B292" s="222"/>
      <c r="E292" s="363"/>
      <c r="F292" s="262"/>
      <c r="G292" s="263"/>
      <c r="H292" s="264"/>
      <c r="I292" s="264"/>
      <c r="J292" s="264"/>
      <c r="K292" s="264"/>
      <c r="L292" s="264"/>
      <c r="M292" s="263"/>
      <c r="N292" s="264"/>
      <c r="O292" s="264"/>
      <c r="P292" s="264"/>
      <c r="Q292" s="265"/>
      <c r="R292" s="266"/>
      <c r="S292" s="267"/>
      <c r="T292" s="266"/>
    </row>
    <row r="293" spans="1:20" s="215" customFormat="1" x14ac:dyDescent="0.25">
      <c r="A293" s="222"/>
      <c r="B293" s="222"/>
      <c r="E293" s="363"/>
      <c r="F293" s="262"/>
      <c r="G293" s="263"/>
      <c r="H293" s="264"/>
      <c r="I293" s="264"/>
      <c r="J293" s="264"/>
      <c r="K293" s="264"/>
      <c r="L293" s="264"/>
      <c r="M293" s="263"/>
      <c r="N293" s="264"/>
      <c r="O293" s="264"/>
      <c r="P293" s="264"/>
      <c r="Q293" s="265"/>
      <c r="R293" s="266"/>
      <c r="S293" s="267"/>
      <c r="T293" s="266"/>
    </row>
    <row r="294" spans="1:20" s="215" customFormat="1" x14ac:dyDescent="0.25">
      <c r="A294" s="222"/>
      <c r="B294" s="222"/>
      <c r="E294" s="363"/>
      <c r="F294" s="262"/>
      <c r="G294" s="263"/>
      <c r="H294" s="264"/>
      <c r="I294" s="264"/>
      <c r="J294" s="264"/>
      <c r="K294" s="264"/>
      <c r="L294" s="264"/>
      <c r="M294" s="263"/>
      <c r="N294" s="264"/>
      <c r="O294" s="264"/>
      <c r="P294" s="264"/>
      <c r="Q294" s="265"/>
      <c r="R294" s="266"/>
      <c r="S294" s="267"/>
      <c r="T294" s="266"/>
    </row>
    <row r="295" spans="1:20" s="215" customFormat="1" x14ac:dyDescent="0.25">
      <c r="A295" s="222"/>
      <c r="B295" s="222"/>
      <c r="E295" s="363"/>
      <c r="F295" s="262"/>
      <c r="G295" s="263"/>
      <c r="H295" s="264"/>
      <c r="I295" s="264"/>
      <c r="J295" s="264"/>
      <c r="K295" s="264"/>
      <c r="L295" s="264"/>
      <c r="M295" s="263"/>
      <c r="N295" s="264"/>
      <c r="O295" s="264"/>
      <c r="P295" s="264"/>
      <c r="Q295" s="265"/>
      <c r="R295" s="266"/>
      <c r="S295" s="267"/>
      <c r="T295" s="266"/>
    </row>
    <row r="296" spans="1:20" s="215" customFormat="1" x14ac:dyDescent="0.25">
      <c r="A296" s="222"/>
      <c r="B296" s="222"/>
      <c r="E296" s="363"/>
      <c r="F296" s="262"/>
      <c r="G296" s="263"/>
      <c r="H296" s="264"/>
      <c r="I296" s="264"/>
      <c r="J296" s="264"/>
      <c r="K296" s="264"/>
      <c r="L296" s="264"/>
      <c r="M296" s="263"/>
      <c r="N296" s="264"/>
      <c r="O296" s="264"/>
      <c r="P296" s="264"/>
      <c r="Q296" s="265"/>
      <c r="R296" s="266"/>
      <c r="S296" s="267"/>
      <c r="T296" s="266"/>
    </row>
    <row r="297" spans="1:20" s="215" customFormat="1" x14ac:dyDescent="0.25">
      <c r="A297" s="222"/>
      <c r="B297" s="222"/>
      <c r="E297" s="363"/>
      <c r="F297" s="262"/>
      <c r="G297" s="263"/>
      <c r="H297" s="264"/>
      <c r="I297" s="264"/>
      <c r="J297" s="264"/>
      <c r="K297" s="264"/>
      <c r="L297" s="264"/>
      <c r="M297" s="263"/>
      <c r="N297" s="264"/>
      <c r="O297" s="264"/>
      <c r="P297" s="264"/>
      <c r="Q297" s="265"/>
      <c r="R297" s="266"/>
      <c r="S297" s="267"/>
      <c r="T297" s="266"/>
    </row>
    <row r="298" spans="1:20" s="215" customFormat="1" x14ac:dyDescent="0.25">
      <c r="A298" s="222"/>
      <c r="B298" s="222"/>
      <c r="E298" s="363"/>
      <c r="F298" s="262"/>
      <c r="G298" s="263"/>
      <c r="H298" s="264"/>
      <c r="I298" s="264"/>
      <c r="J298" s="264"/>
      <c r="K298" s="264"/>
      <c r="L298" s="264"/>
      <c r="M298" s="263"/>
      <c r="N298" s="264"/>
      <c r="O298" s="264"/>
      <c r="P298" s="264"/>
      <c r="Q298" s="265"/>
      <c r="R298" s="266"/>
      <c r="S298" s="267"/>
      <c r="T298" s="266"/>
    </row>
    <row r="299" spans="1:20" s="215" customFormat="1" x14ac:dyDescent="0.25">
      <c r="A299" s="222"/>
      <c r="B299" s="222"/>
      <c r="E299" s="363"/>
      <c r="F299" s="262"/>
      <c r="G299" s="263"/>
      <c r="H299" s="264"/>
      <c r="I299" s="264"/>
      <c r="J299" s="264"/>
      <c r="K299" s="264"/>
      <c r="L299" s="264"/>
      <c r="M299" s="263"/>
      <c r="N299" s="264"/>
      <c r="O299" s="264"/>
      <c r="P299" s="264"/>
      <c r="Q299" s="265"/>
      <c r="R299" s="266"/>
      <c r="S299" s="267"/>
      <c r="T299" s="266"/>
    </row>
    <row r="300" spans="1:20" s="215" customFormat="1" x14ac:dyDescent="0.25">
      <c r="A300" s="222"/>
      <c r="B300" s="222"/>
      <c r="E300" s="363"/>
      <c r="F300" s="262"/>
      <c r="G300" s="263"/>
      <c r="H300" s="264"/>
      <c r="I300" s="264"/>
      <c r="J300" s="264"/>
      <c r="K300" s="264"/>
      <c r="L300" s="264"/>
      <c r="M300" s="263"/>
      <c r="N300" s="264"/>
      <c r="O300" s="264"/>
      <c r="P300" s="264"/>
      <c r="Q300" s="265"/>
      <c r="R300" s="266"/>
      <c r="S300" s="267"/>
      <c r="T300" s="266"/>
    </row>
    <row r="301" spans="1:20" s="215" customFormat="1" x14ac:dyDescent="0.25">
      <c r="A301" s="222"/>
      <c r="B301" s="222"/>
      <c r="E301" s="363"/>
      <c r="F301" s="262"/>
      <c r="G301" s="263"/>
      <c r="H301" s="264"/>
      <c r="I301" s="264"/>
      <c r="J301" s="264"/>
      <c r="K301" s="264"/>
      <c r="L301" s="264"/>
      <c r="M301" s="263"/>
      <c r="N301" s="264"/>
      <c r="O301" s="264"/>
      <c r="P301" s="264"/>
      <c r="Q301" s="265"/>
      <c r="R301" s="266"/>
      <c r="S301" s="267"/>
      <c r="T301" s="266"/>
    </row>
    <row r="302" spans="1:20" s="215" customFormat="1" x14ac:dyDescent="0.25">
      <c r="A302" s="222"/>
      <c r="B302" s="222"/>
      <c r="E302" s="363"/>
      <c r="F302" s="262"/>
      <c r="G302" s="263"/>
      <c r="H302" s="264"/>
      <c r="I302" s="264"/>
      <c r="J302" s="264"/>
      <c r="K302" s="264"/>
      <c r="L302" s="264"/>
      <c r="M302" s="263"/>
      <c r="N302" s="264"/>
      <c r="O302" s="264"/>
      <c r="P302" s="264"/>
      <c r="Q302" s="265"/>
      <c r="R302" s="266"/>
      <c r="S302" s="267"/>
      <c r="T302" s="266"/>
    </row>
    <row r="303" spans="1:20" s="215" customFormat="1" x14ac:dyDescent="0.25">
      <c r="A303" s="222"/>
      <c r="B303" s="222"/>
      <c r="E303" s="363"/>
      <c r="F303" s="262"/>
      <c r="G303" s="263"/>
      <c r="H303" s="264"/>
      <c r="I303" s="264"/>
      <c r="J303" s="264"/>
      <c r="K303" s="264"/>
      <c r="L303" s="264"/>
      <c r="M303" s="263"/>
      <c r="N303" s="264"/>
      <c r="O303" s="264"/>
      <c r="P303" s="264"/>
      <c r="Q303" s="265"/>
      <c r="R303" s="266"/>
      <c r="S303" s="267"/>
      <c r="T303" s="266"/>
    </row>
    <row r="304" spans="1:20" s="215" customFormat="1" x14ac:dyDescent="0.25">
      <c r="A304" s="222"/>
      <c r="B304" s="222"/>
      <c r="E304" s="363"/>
      <c r="F304" s="262"/>
      <c r="G304" s="263"/>
      <c r="H304" s="264"/>
      <c r="I304" s="264"/>
      <c r="J304" s="264"/>
      <c r="K304" s="264"/>
      <c r="L304" s="264"/>
      <c r="M304" s="263"/>
      <c r="N304" s="264"/>
      <c r="O304" s="264"/>
      <c r="P304" s="264"/>
      <c r="Q304" s="265"/>
      <c r="R304" s="266"/>
      <c r="S304" s="267"/>
      <c r="T304" s="266"/>
    </row>
    <row r="305" spans="1:20" s="215" customFormat="1" x14ac:dyDescent="0.25">
      <c r="A305" s="222"/>
      <c r="B305" s="222"/>
      <c r="E305" s="363"/>
      <c r="F305" s="262"/>
      <c r="G305" s="263"/>
      <c r="H305" s="264"/>
      <c r="I305" s="264"/>
      <c r="J305" s="264"/>
      <c r="K305" s="264"/>
      <c r="L305" s="264"/>
      <c r="M305" s="263"/>
      <c r="N305" s="264"/>
      <c r="O305" s="264"/>
      <c r="P305" s="264"/>
      <c r="Q305" s="265"/>
      <c r="R305" s="266"/>
      <c r="S305" s="267"/>
      <c r="T305" s="266"/>
    </row>
    <row r="306" spans="1:20" s="215" customFormat="1" x14ac:dyDescent="0.25">
      <c r="A306" s="222"/>
      <c r="B306" s="222"/>
      <c r="E306" s="363"/>
      <c r="F306" s="262"/>
      <c r="G306" s="263"/>
      <c r="H306" s="264"/>
      <c r="I306" s="264"/>
      <c r="J306" s="264"/>
      <c r="K306" s="264"/>
      <c r="L306" s="264"/>
      <c r="M306" s="263"/>
      <c r="N306" s="264"/>
      <c r="O306" s="264"/>
      <c r="P306" s="264"/>
      <c r="Q306" s="265"/>
      <c r="R306" s="266"/>
      <c r="S306" s="267"/>
      <c r="T306" s="266"/>
    </row>
    <row r="307" spans="1:20" s="215" customFormat="1" x14ac:dyDescent="0.25">
      <c r="A307" s="222"/>
      <c r="B307" s="222"/>
      <c r="E307" s="363"/>
      <c r="F307" s="262"/>
      <c r="G307" s="263"/>
      <c r="H307" s="264"/>
      <c r="I307" s="264"/>
      <c r="J307" s="264"/>
      <c r="K307" s="264"/>
      <c r="L307" s="264"/>
      <c r="M307" s="263"/>
      <c r="N307" s="264"/>
      <c r="O307" s="264"/>
      <c r="P307" s="264"/>
      <c r="Q307" s="265"/>
      <c r="R307" s="266"/>
      <c r="S307" s="267"/>
      <c r="T307" s="266"/>
    </row>
    <row r="308" spans="1:20" s="215" customFormat="1" x14ac:dyDescent="0.25">
      <c r="A308" s="222"/>
      <c r="B308" s="222"/>
      <c r="E308" s="363"/>
      <c r="F308" s="262"/>
      <c r="G308" s="263"/>
      <c r="H308" s="264"/>
      <c r="I308" s="264"/>
      <c r="J308" s="264"/>
      <c r="K308" s="264"/>
      <c r="L308" s="264"/>
      <c r="M308" s="263"/>
      <c r="N308" s="264"/>
      <c r="O308" s="264"/>
      <c r="P308" s="264"/>
      <c r="Q308" s="265"/>
      <c r="R308" s="266"/>
      <c r="S308" s="267"/>
      <c r="T308" s="266"/>
    </row>
    <row r="309" spans="1:20" s="215" customFormat="1" x14ac:dyDescent="0.25">
      <c r="A309" s="222"/>
      <c r="B309" s="222"/>
      <c r="E309" s="363"/>
      <c r="F309" s="262"/>
      <c r="G309" s="263"/>
      <c r="H309" s="264"/>
      <c r="I309" s="264"/>
      <c r="J309" s="264"/>
      <c r="K309" s="264"/>
      <c r="L309" s="264"/>
      <c r="M309" s="263"/>
      <c r="N309" s="264"/>
      <c r="O309" s="264"/>
      <c r="P309" s="264"/>
      <c r="Q309" s="265"/>
      <c r="R309" s="266"/>
      <c r="S309" s="267"/>
      <c r="T309" s="266"/>
    </row>
    <row r="310" spans="1:20" s="215" customFormat="1" x14ac:dyDescent="0.25">
      <c r="A310" s="222"/>
      <c r="B310" s="222"/>
      <c r="E310" s="363"/>
      <c r="F310" s="262"/>
      <c r="G310" s="263"/>
      <c r="H310" s="264"/>
      <c r="I310" s="264"/>
      <c r="J310" s="264"/>
      <c r="K310" s="264"/>
      <c r="L310" s="264"/>
      <c r="M310" s="263"/>
      <c r="N310" s="264"/>
      <c r="O310" s="264"/>
      <c r="P310" s="264"/>
      <c r="Q310" s="265"/>
      <c r="R310" s="266"/>
      <c r="S310" s="267"/>
      <c r="T310" s="266"/>
    </row>
    <row r="311" spans="1:20" s="215" customFormat="1" x14ac:dyDescent="0.25">
      <c r="A311" s="222"/>
      <c r="B311" s="222"/>
      <c r="E311" s="363"/>
      <c r="F311" s="262"/>
      <c r="G311" s="263"/>
      <c r="H311" s="264"/>
      <c r="I311" s="264"/>
      <c r="J311" s="264"/>
      <c r="K311" s="264"/>
      <c r="L311" s="264"/>
      <c r="M311" s="263"/>
      <c r="N311" s="264"/>
      <c r="O311" s="264"/>
      <c r="P311" s="264"/>
      <c r="Q311" s="265"/>
      <c r="R311" s="266"/>
      <c r="S311" s="267"/>
      <c r="T311" s="266"/>
    </row>
  </sheetData>
  <mergeCells count="1">
    <mergeCell ref="G2:H2"/>
  </mergeCells>
  <conditionalFormatting sqref="K4:L6 F5:J6 M5:P6 F21 F35:P35 F8:P9 F11:P13 F38:P38 F15:P15 K19:P21 F25:P25 F32:P33 F47:P47 F19:J20 F27:P30 F41:P44">
    <cfRule type="expression" dxfId="105" priority="153">
      <formula>$E4="Planstelle"</formula>
    </cfRule>
  </conditionalFormatting>
  <conditionalFormatting sqref="K4:L6 K35:L35 K41:L41 K8:L9 K11:L13 K38:L38 K15:L15 K19:L21 K25:L25 K27:L30 K32:L33 K47:L47">
    <cfRule type="expression" dxfId="104" priority="152">
      <formula>SUM($G4:$J4) &gt; 0</formula>
    </cfRule>
  </conditionalFormatting>
  <conditionalFormatting sqref="G21:J21">
    <cfRule type="expression" dxfId="103" priority="145">
      <formula>$E21="Planstelle"</formula>
    </cfRule>
  </conditionalFormatting>
  <conditionalFormatting sqref="E35 E15:E16 E49:E1048576 E27:E30 E32:E33 E1 E19:E21 E24:E25 E47 E3:E13 E41:E44">
    <cfRule type="cellIs" dxfId="102" priority="140" operator="equal">
      <formula>"Planstelle"</formula>
    </cfRule>
  </conditionalFormatting>
  <conditionalFormatting sqref="F39:P39">
    <cfRule type="expression" dxfId="101" priority="119">
      <formula>$E39="Planstelle"</formula>
    </cfRule>
  </conditionalFormatting>
  <conditionalFormatting sqref="K39:L39 K42:L44">
    <cfRule type="expression" dxfId="100" priority="118">
      <formula>SUM($G39:$J39) &gt; 0</formula>
    </cfRule>
  </conditionalFormatting>
  <conditionalFormatting sqref="E34">
    <cfRule type="cellIs" dxfId="99" priority="123" operator="equal">
      <formula>"Planstelle"</formula>
    </cfRule>
  </conditionalFormatting>
  <conditionalFormatting sqref="F40:P40">
    <cfRule type="expression" dxfId="98" priority="116">
      <formula>$E40="Planstelle"</formula>
    </cfRule>
  </conditionalFormatting>
  <conditionalFormatting sqref="K40:L40">
    <cfRule type="expression" dxfId="97" priority="115">
      <formula>SUM($G40:$J40) &gt; 0</formula>
    </cfRule>
  </conditionalFormatting>
  <conditionalFormatting sqref="E26">
    <cfRule type="cellIs" dxfId="96" priority="108" operator="equal">
      <formula>"Planstelle"</formula>
    </cfRule>
  </conditionalFormatting>
  <conditionalFormatting sqref="F26:P26">
    <cfRule type="expression" dxfId="95" priority="111">
      <formula>$E26="Planstelle"</formula>
    </cfRule>
  </conditionalFormatting>
  <conditionalFormatting sqref="K26:L26">
    <cfRule type="expression" dxfId="94" priority="110">
      <formula>SUM($G26:$J26) &gt; 0</formula>
    </cfRule>
  </conditionalFormatting>
  <conditionalFormatting sqref="E31">
    <cfRule type="cellIs" dxfId="93" priority="101" operator="equal">
      <formula>"Planstelle"</formula>
    </cfRule>
  </conditionalFormatting>
  <conditionalFormatting sqref="F10:P10">
    <cfRule type="expression" dxfId="92" priority="92">
      <formula>$E10="Planstelle"</formula>
    </cfRule>
  </conditionalFormatting>
  <conditionalFormatting sqref="K10:L10">
    <cfRule type="expression" dxfId="91" priority="91">
      <formula>SUM($G10:$J10) &gt; 0</formula>
    </cfRule>
  </conditionalFormatting>
  <conditionalFormatting sqref="F7:P7">
    <cfRule type="expression" dxfId="90" priority="94">
      <formula>$E7="Planstelle"</formula>
    </cfRule>
  </conditionalFormatting>
  <conditionalFormatting sqref="K7:L7">
    <cfRule type="expression" dxfId="89" priority="93">
      <formula>SUM($G7:$J7) &gt; 0</formula>
    </cfRule>
  </conditionalFormatting>
  <conditionalFormatting sqref="F31:P31">
    <cfRule type="expression" dxfId="88" priority="82">
      <formula>$E31="Planstelle"</formula>
    </cfRule>
  </conditionalFormatting>
  <conditionalFormatting sqref="K31:L31">
    <cfRule type="expression" dxfId="87" priority="81">
      <formula>SUM($G31:$J31) &gt; 0</formula>
    </cfRule>
  </conditionalFormatting>
  <conditionalFormatting sqref="F24:P24">
    <cfRule type="expression" dxfId="86" priority="86">
      <formula>$E24="Planstelle"</formula>
    </cfRule>
  </conditionalFormatting>
  <conditionalFormatting sqref="K24:L24">
    <cfRule type="expression" dxfId="85" priority="85">
      <formula>SUM($G24:$J24) &gt; 0</formula>
    </cfRule>
  </conditionalFormatting>
  <conditionalFormatting sqref="F36:P36">
    <cfRule type="expression" dxfId="84" priority="76">
      <formula>$E36="Planstelle"</formula>
    </cfRule>
  </conditionalFormatting>
  <conditionalFormatting sqref="K36:L36">
    <cfRule type="expression" dxfId="83" priority="75">
      <formula>SUM($G36:$J36) &gt; 0</formula>
    </cfRule>
  </conditionalFormatting>
  <conditionalFormatting sqref="F34:P34">
    <cfRule type="expression" dxfId="82" priority="78">
      <formula>$E34="Planstelle"</formula>
    </cfRule>
  </conditionalFormatting>
  <conditionalFormatting sqref="K34:L34">
    <cfRule type="expression" dxfId="81" priority="77">
      <formula>SUM($G34:$J34) &gt; 0</formula>
    </cfRule>
  </conditionalFormatting>
  <conditionalFormatting sqref="F37:P37">
    <cfRule type="expression" dxfId="80" priority="74">
      <formula>$E37="Planstelle"</formula>
    </cfRule>
  </conditionalFormatting>
  <conditionalFormatting sqref="K37:L37">
    <cfRule type="expression" dxfId="79" priority="73">
      <formula>SUM($G37:$J37) &gt; 0</formula>
    </cfRule>
  </conditionalFormatting>
  <conditionalFormatting sqref="E14">
    <cfRule type="cellIs" dxfId="78" priority="64" operator="equal">
      <formula>"Planstelle"</formula>
    </cfRule>
  </conditionalFormatting>
  <conditionalFormatting sqref="F14:P14">
    <cfRule type="expression" dxfId="77" priority="66">
      <formula>$E14="Planstelle"</formula>
    </cfRule>
  </conditionalFormatting>
  <conditionalFormatting sqref="K14:L14">
    <cfRule type="expression" dxfId="76" priority="65">
      <formula>SUM($G14:$J14) &gt; 0</formula>
    </cfRule>
  </conditionalFormatting>
  <conditionalFormatting sqref="E45">
    <cfRule type="cellIs" dxfId="75" priority="63" operator="equal">
      <formula>"Planstelle"</formula>
    </cfRule>
  </conditionalFormatting>
  <conditionalFormatting sqref="F45:P45">
    <cfRule type="expression" dxfId="74" priority="62">
      <formula>$E45="Planstelle"</formula>
    </cfRule>
  </conditionalFormatting>
  <conditionalFormatting sqref="K45:L45">
    <cfRule type="expression" dxfId="73" priority="61">
      <formula>SUM($G45:$J45) &gt; 0</formula>
    </cfRule>
  </conditionalFormatting>
  <conditionalFormatting sqref="E46">
    <cfRule type="cellIs" dxfId="72" priority="60" operator="equal">
      <formula>"Planstelle"</formula>
    </cfRule>
  </conditionalFormatting>
  <conditionalFormatting sqref="F46:P46">
    <cfRule type="expression" dxfId="71" priority="59">
      <formula>$E46="Planstelle"</formula>
    </cfRule>
  </conditionalFormatting>
  <conditionalFormatting sqref="K46:L46">
    <cfRule type="expression" dxfId="70" priority="58">
      <formula>SUM($G46:$J46) &gt; 0</formula>
    </cfRule>
  </conditionalFormatting>
  <conditionalFormatting sqref="E17">
    <cfRule type="cellIs" dxfId="69" priority="51" operator="equal">
      <formula>"Planstelle"</formula>
    </cfRule>
  </conditionalFormatting>
  <conditionalFormatting sqref="E18">
    <cfRule type="cellIs" dxfId="68" priority="48" operator="equal">
      <formula>"Planstelle"</formula>
    </cfRule>
  </conditionalFormatting>
  <conditionalFormatting sqref="E40">
    <cfRule type="cellIs" dxfId="67" priority="46" operator="equal">
      <formula>"Planstelle"</formula>
    </cfRule>
  </conditionalFormatting>
  <conditionalFormatting sqref="E36:E37">
    <cfRule type="cellIs" dxfId="66" priority="41" operator="equal">
      <formula>"Planstelle"</formula>
    </cfRule>
  </conditionalFormatting>
  <conditionalFormatting sqref="E23">
    <cfRule type="cellIs" dxfId="65" priority="40" operator="equal">
      <formula>"Planstelle"</formula>
    </cfRule>
  </conditionalFormatting>
  <conditionalFormatting sqref="E22">
    <cfRule type="cellIs" dxfId="64" priority="39" operator="equal">
      <formula>"Planstelle"</formula>
    </cfRule>
  </conditionalFormatting>
  <conditionalFormatting sqref="E39">
    <cfRule type="cellIs" dxfId="63" priority="38" operator="equal">
      <formula>"Planstelle"</formula>
    </cfRule>
  </conditionalFormatting>
  <conditionalFormatting sqref="E38">
    <cfRule type="cellIs" dxfId="62" priority="37" operator="equal">
      <formula>"Planstelle"</formula>
    </cfRule>
  </conditionalFormatting>
  <conditionalFormatting sqref="E2">
    <cfRule type="cellIs" dxfId="61" priority="36" operator="equal">
      <formula>"Planstelle"</formula>
    </cfRule>
  </conditionalFormatting>
  <conditionalFormatting sqref="S22:S23">
    <cfRule type="expression" dxfId="60" priority="17">
      <formula>$E22="Planstelle"</formula>
    </cfRule>
  </conditionalFormatting>
  <conditionalFormatting sqref="F16:P18">
    <cfRule type="expression" dxfId="59" priority="34">
      <formula>$E16="Planstelle"</formula>
    </cfRule>
  </conditionalFormatting>
  <conditionalFormatting sqref="F22:P23">
    <cfRule type="expression" dxfId="58" priority="33">
      <formula>$E22="Planstelle"</formula>
    </cfRule>
  </conditionalFormatting>
  <conditionalFormatting sqref="S5:S6 S35 S8:S9 S11:S13 S38 S15 S19:S21 S25 S32:S33 S47 S27:S30 S41:S44">
    <cfRule type="expression" dxfId="57" priority="32">
      <formula>$E5="Planstelle"</formula>
    </cfRule>
  </conditionalFormatting>
  <conditionalFormatting sqref="S39">
    <cfRule type="expression" dxfId="56" priority="31">
      <formula>$E39="Planstelle"</formula>
    </cfRule>
  </conditionalFormatting>
  <conditionalFormatting sqref="S40">
    <cfRule type="expression" dxfId="55" priority="30">
      <formula>$E40="Planstelle"</formula>
    </cfRule>
  </conditionalFormatting>
  <conditionalFormatting sqref="S26">
    <cfRule type="expression" dxfId="54" priority="29">
      <formula>$E26="Planstelle"</formula>
    </cfRule>
  </conditionalFormatting>
  <conditionalFormatting sqref="S10">
    <cfRule type="expression" dxfId="53" priority="27">
      <formula>$E10="Planstelle"</formula>
    </cfRule>
  </conditionalFormatting>
  <conditionalFormatting sqref="S7">
    <cfRule type="expression" dxfId="52" priority="28">
      <formula>$E7="Planstelle"</formula>
    </cfRule>
  </conditionalFormatting>
  <conditionalFormatting sqref="S31">
    <cfRule type="expression" dxfId="51" priority="25">
      <formula>$E31="Planstelle"</formula>
    </cfRule>
  </conditionalFormatting>
  <conditionalFormatting sqref="S24">
    <cfRule type="expression" dxfId="50" priority="26">
      <formula>$E24="Planstelle"</formula>
    </cfRule>
  </conditionalFormatting>
  <conditionalFormatting sqref="S36">
    <cfRule type="expression" dxfId="49" priority="23">
      <formula>$E36="Planstelle"</formula>
    </cfRule>
  </conditionalFormatting>
  <conditionalFormatting sqref="S34">
    <cfRule type="expression" dxfId="48" priority="24">
      <formula>$E34="Planstelle"</formula>
    </cfRule>
  </conditionalFormatting>
  <conditionalFormatting sqref="S37">
    <cfRule type="expression" dxfId="47" priority="22">
      <formula>$E37="Planstelle"</formula>
    </cfRule>
  </conditionalFormatting>
  <conditionalFormatting sqref="S14">
    <cfRule type="expression" dxfId="46" priority="21">
      <formula>$E14="Planstelle"</formula>
    </cfRule>
  </conditionalFormatting>
  <conditionalFormatting sqref="S45">
    <cfRule type="expression" dxfId="45" priority="20">
      <formula>$E45="Planstelle"</formula>
    </cfRule>
  </conditionalFormatting>
  <conditionalFormatting sqref="S46">
    <cfRule type="expression" dxfId="44" priority="19">
      <formula>$E46="Planstelle"</formula>
    </cfRule>
  </conditionalFormatting>
  <conditionalFormatting sqref="S16:S18">
    <cfRule type="expression" dxfId="43" priority="18">
      <formula>$E16="Planstelle"</formula>
    </cfRule>
  </conditionalFormatting>
  <conditionalFormatting sqref="Q5:Q6 Q35 Q8:Q9 Q11:Q13 Q38 Q15 Q19:Q21 Q25 Q32:Q33 Q47 Q27:Q30 Q41:Q44">
    <cfRule type="expression" dxfId="42" priority="16">
      <formula>$E5="Planstelle"</formula>
    </cfRule>
  </conditionalFormatting>
  <conditionalFormatting sqref="Q39">
    <cfRule type="expression" dxfId="41" priority="15">
      <formula>$E39="Planstelle"</formula>
    </cfRule>
  </conditionalFormatting>
  <conditionalFormatting sqref="Q40">
    <cfRule type="expression" dxfId="40" priority="14">
      <formula>$E40="Planstelle"</formula>
    </cfRule>
  </conditionalFormatting>
  <conditionalFormatting sqref="Q26">
    <cfRule type="expression" dxfId="39" priority="13">
      <formula>$E26="Planstelle"</formula>
    </cfRule>
  </conditionalFormatting>
  <conditionalFormatting sqref="Q10">
    <cfRule type="expression" dxfId="38" priority="11">
      <formula>$E10="Planstelle"</formula>
    </cfRule>
  </conditionalFormatting>
  <conditionalFormatting sqref="Q7">
    <cfRule type="expression" dxfId="37" priority="12">
      <formula>$E7="Planstelle"</formula>
    </cfRule>
  </conditionalFormatting>
  <conditionalFormatting sqref="Q31">
    <cfRule type="expression" dxfId="36" priority="9">
      <formula>$E31="Planstelle"</formula>
    </cfRule>
  </conditionalFormatting>
  <conditionalFormatting sqref="Q24">
    <cfRule type="expression" dxfId="35" priority="10">
      <formula>$E24="Planstelle"</formula>
    </cfRule>
  </conditionalFormatting>
  <conditionalFormatting sqref="Q36">
    <cfRule type="expression" dxfId="34" priority="7">
      <formula>$E36="Planstelle"</formula>
    </cfRule>
  </conditionalFormatting>
  <conditionalFormatting sqref="Q34">
    <cfRule type="expression" dxfId="33" priority="8">
      <formula>$E34="Planstelle"</formula>
    </cfRule>
  </conditionalFormatting>
  <conditionalFormatting sqref="Q37">
    <cfRule type="expression" dxfId="32" priority="6">
      <formula>$E37="Planstelle"</formula>
    </cfRule>
  </conditionalFormatting>
  <conditionalFormatting sqref="Q14">
    <cfRule type="expression" dxfId="31" priority="5">
      <formula>$E14="Planstelle"</formula>
    </cfRule>
  </conditionalFormatting>
  <conditionalFormatting sqref="Q45">
    <cfRule type="expression" dxfId="30" priority="4">
      <formula>$E45="Planstelle"</formula>
    </cfRule>
  </conditionalFormatting>
  <conditionalFormatting sqref="Q46">
    <cfRule type="expression" dxfId="29" priority="3">
      <formula>$E46="Planstelle"</formula>
    </cfRule>
  </conditionalFormatting>
  <conditionalFormatting sqref="Q16:Q18">
    <cfRule type="expression" dxfId="28" priority="2">
      <formula>$E16="Planstelle"</formula>
    </cfRule>
  </conditionalFormatting>
  <conditionalFormatting sqref="Q22:Q23">
    <cfRule type="expression" dxfId="27" priority="1">
      <formula>$E22="Planstelle"</formula>
    </cfRule>
  </conditionalFormatting>
  <pageMargins left="0.78740157480314965" right="0.78740157480314965" top="0.47244094488188981" bottom="0.47244094488188981" header="0.51181102362204722" footer="0.51181102362204722"/>
  <pageSetup paperSize="9" scale="10" orientation="landscape" horizontalDpi="4294967293" r:id="rId1"/>
  <headerFooter alignWithMargins="0">
    <oddHeader>&amp;CMUSTERKALKULATION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R1078"/>
  <sheetViews>
    <sheetView zoomScaleNormal="100" workbookViewId="0">
      <pane xSplit="7" ySplit="6" topLeftCell="H77" activePane="bottomRight" state="frozenSplit"/>
      <selection activeCell="H13" sqref="H13"/>
      <selection pane="topRight" activeCell="H13" sqref="H13"/>
      <selection pane="bottomLeft" activeCell="H13" sqref="H13"/>
      <selection pane="bottomRight" activeCell="B98" sqref="B98"/>
    </sheetView>
  </sheetViews>
  <sheetFormatPr defaultColWidth="11.42578125" defaultRowHeight="15.75" outlineLevelRow="1" outlineLevelCol="1" x14ac:dyDescent="0.25"/>
  <cols>
    <col min="1" max="1" width="3.28515625" style="77" customWidth="1"/>
    <col min="2" max="2" width="19.7109375" style="59" customWidth="1"/>
    <col min="3" max="3" width="24.42578125" style="59" customWidth="1"/>
    <col min="4" max="4" width="11.28515625" style="59" customWidth="1"/>
    <col min="5" max="5" width="15.85546875" style="59" customWidth="1"/>
    <col min="6" max="6" width="10.85546875" style="78" hidden="1" customWidth="1"/>
    <col min="7" max="7" width="13.85546875" style="79" hidden="1" customWidth="1"/>
    <col min="8" max="8" width="11.42578125" style="55" customWidth="1" outlineLevel="1"/>
    <col min="9" max="12" width="11.42578125" style="56" customWidth="1" outlineLevel="1"/>
    <col min="13" max="13" width="11.42578125" style="57" customWidth="1" outlineLevel="1"/>
    <col min="14" max="14" width="11.42578125" style="55" customWidth="1"/>
    <col min="15" max="15" width="11.42578125" style="56" customWidth="1"/>
    <col min="16" max="16" width="11.42578125" style="57" customWidth="1"/>
    <col min="17" max="17" width="11.42578125" style="58"/>
    <col min="18" max="18" width="11.28515625" style="56" customWidth="1"/>
    <col min="19" max="21" width="11.42578125" style="56"/>
    <col min="22" max="22" width="11.42578125" style="58"/>
    <col min="23" max="23" width="11.28515625" style="56" customWidth="1"/>
    <col min="24" max="24" width="11.42578125" style="56"/>
    <col min="25" max="25" width="11.42578125" style="57"/>
    <col min="26" max="26" width="11.42578125" style="55" customWidth="1" outlineLevel="1"/>
    <col min="27" max="28" width="11.42578125" style="57" customWidth="1" outlineLevel="1"/>
    <col min="29" max="16384" width="11.42578125" style="59"/>
  </cols>
  <sheetData>
    <row r="1" spans="1:30" s="8" customFormat="1" x14ac:dyDescent="0.25">
      <c r="A1" s="172" t="s">
        <v>126</v>
      </c>
      <c r="B1" s="3"/>
      <c r="C1" s="4"/>
      <c r="D1" s="2"/>
      <c r="E1" s="2"/>
      <c r="F1" s="5"/>
      <c r="G1" s="6"/>
      <c r="H1" s="7"/>
      <c r="N1" s="5"/>
      <c r="Z1" s="5"/>
    </row>
    <row r="2" spans="1:30" s="8" customFormat="1" x14ac:dyDescent="0.25">
      <c r="A2" s="2">
        <v>0</v>
      </c>
      <c r="B2" s="9">
        <v>0</v>
      </c>
      <c r="C2" s="2">
        <v>0</v>
      </c>
      <c r="D2" s="2">
        <v>0</v>
      </c>
      <c r="E2" s="2">
        <v>0</v>
      </c>
      <c r="F2" s="5"/>
      <c r="G2" s="6"/>
      <c r="H2" s="5"/>
      <c r="N2" s="5"/>
      <c r="Z2" s="5"/>
    </row>
    <row r="3" spans="1:30" s="8" customFormat="1" x14ac:dyDescent="0.25">
      <c r="A3" s="2">
        <v>0</v>
      </c>
      <c r="B3" s="9">
        <v>0</v>
      </c>
      <c r="C3" s="2">
        <v>0</v>
      </c>
      <c r="D3" s="2">
        <v>0</v>
      </c>
      <c r="E3" s="2">
        <v>0</v>
      </c>
      <c r="F3" s="5"/>
      <c r="G3" s="6"/>
      <c r="H3" s="5"/>
      <c r="N3" s="5"/>
      <c r="Z3" s="5"/>
    </row>
    <row r="4" spans="1:30" s="16" customFormat="1" x14ac:dyDescent="0.25">
      <c r="A4" s="10">
        <v>0</v>
      </c>
      <c r="B4" s="9" t="s">
        <v>156</v>
      </c>
      <c r="C4" s="2" t="s">
        <v>49</v>
      </c>
      <c r="D4" s="2">
        <v>0</v>
      </c>
      <c r="E4" s="6"/>
      <c r="F4" s="5"/>
      <c r="G4" s="11"/>
      <c r="H4" s="12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2"/>
      <c r="AA4" s="13"/>
      <c r="AB4" s="13"/>
      <c r="AC4" s="15"/>
      <c r="AD4" s="15"/>
    </row>
    <row r="5" spans="1:30" s="19" customFormat="1" x14ac:dyDescent="0.25">
      <c r="A5" s="2">
        <v>0</v>
      </c>
      <c r="B5" s="9" t="s">
        <v>55</v>
      </c>
      <c r="C5" s="2" t="s">
        <v>30</v>
      </c>
      <c r="D5" s="2">
        <v>0</v>
      </c>
      <c r="E5" s="6"/>
      <c r="F5" s="5"/>
      <c r="G5" s="11"/>
      <c r="H5" s="135" t="s">
        <v>129</v>
      </c>
      <c r="I5" s="18"/>
      <c r="J5" s="18"/>
      <c r="K5" s="18"/>
      <c r="L5" s="18"/>
      <c r="M5" s="18"/>
      <c r="N5" s="135" t="s">
        <v>10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7" t="s">
        <v>130</v>
      </c>
      <c r="AA5" s="18"/>
      <c r="AB5" s="18"/>
    </row>
    <row r="6" spans="1:30" s="29" customFormat="1" ht="16.5" thickBot="1" x14ac:dyDescent="0.3">
      <c r="A6" s="20">
        <v>0</v>
      </c>
      <c r="B6" s="21" t="s">
        <v>128</v>
      </c>
      <c r="C6" s="22">
        <v>41784</v>
      </c>
      <c r="D6" s="23">
        <v>0</v>
      </c>
      <c r="E6" s="24"/>
      <c r="F6" s="25"/>
      <c r="G6" s="26"/>
      <c r="H6" s="27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7">
        <v>1</v>
      </c>
      <c r="O6" s="28">
        <v>2</v>
      </c>
      <c r="P6" s="28">
        <v>3</v>
      </c>
      <c r="Q6" s="28">
        <v>4</v>
      </c>
      <c r="R6" s="28">
        <v>5</v>
      </c>
      <c r="S6" s="28">
        <v>6</v>
      </c>
      <c r="T6" s="28">
        <v>7</v>
      </c>
      <c r="U6" s="28">
        <v>8</v>
      </c>
      <c r="V6" s="28">
        <v>9</v>
      </c>
      <c r="W6" s="28">
        <v>10</v>
      </c>
      <c r="X6" s="28">
        <v>11</v>
      </c>
      <c r="Y6" s="28">
        <v>12</v>
      </c>
      <c r="Z6" s="27">
        <v>1</v>
      </c>
      <c r="AA6" s="28">
        <v>2</v>
      </c>
      <c r="AB6" s="28">
        <v>3</v>
      </c>
    </row>
    <row r="7" spans="1:30" s="38" customFormat="1" x14ac:dyDescent="0.25">
      <c r="A7" s="30" t="s">
        <v>56</v>
      </c>
      <c r="B7" s="31" t="s">
        <v>192</v>
      </c>
      <c r="C7" s="31">
        <v>0</v>
      </c>
      <c r="D7" s="31"/>
      <c r="E7" s="31">
        <v>0</v>
      </c>
      <c r="F7" s="32" t="s">
        <v>15</v>
      </c>
      <c r="G7" s="33" t="s">
        <v>14</v>
      </c>
      <c r="H7" s="34"/>
      <c r="I7" s="35"/>
      <c r="J7" s="35"/>
      <c r="K7" s="35"/>
      <c r="L7" s="35"/>
      <c r="M7" s="36"/>
      <c r="N7" s="34"/>
      <c r="O7" s="35"/>
      <c r="P7" s="36"/>
      <c r="Q7" s="37"/>
      <c r="R7" s="35"/>
      <c r="S7" s="35"/>
      <c r="T7" s="35"/>
      <c r="U7" s="35"/>
      <c r="V7" s="37"/>
      <c r="W7" s="35"/>
      <c r="X7" s="35"/>
      <c r="Y7" s="36"/>
      <c r="Z7" s="34"/>
      <c r="AA7" s="36"/>
      <c r="AB7" s="36"/>
    </row>
    <row r="8" spans="1:30" s="381" customFormat="1" x14ac:dyDescent="0.25">
      <c r="A8" s="371">
        <f>'Personnel Expenses'!A4</f>
        <v>1</v>
      </c>
      <c r="B8" s="371" t="str">
        <f>'Personnel Expenses'!B4</f>
        <v>Administration</v>
      </c>
      <c r="C8" s="371">
        <f>'Personnel Expenses'!C4</f>
        <v>0</v>
      </c>
      <c r="D8" s="371">
        <f>'Personnel Expenses'!D4</f>
        <v>0</v>
      </c>
      <c r="E8" s="372">
        <f>'Personnel Expenses'!E4</f>
        <v>0</v>
      </c>
      <c r="F8" s="373">
        <v>0</v>
      </c>
      <c r="G8" s="374">
        <v>0</v>
      </c>
      <c r="H8" s="375"/>
      <c r="I8" s="376"/>
      <c r="J8" s="376"/>
      <c r="K8" s="376"/>
      <c r="L8" s="376"/>
      <c r="M8" s="377"/>
      <c r="N8" s="378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80"/>
      <c r="Z8" s="375"/>
      <c r="AA8" s="376"/>
      <c r="AB8" s="376"/>
    </row>
    <row r="9" spans="1:30" s="43" customFormat="1" outlineLevel="1" x14ac:dyDescent="0.25">
      <c r="A9" s="39">
        <f>'Personnel Expenses'!A5</f>
        <v>0</v>
      </c>
      <c r="B9" s="39">
        <f>'Personnel Expenses'!B5</f>
        <v>0</v>
      </c>
      <c r="C9" s="39" t="str">
        <f>'Personnel Expenses'!C5</f>
        <v>Management</v>
      </c>
      <c r="D9" s="39" t="str">
        <f>'Personnel Expenses'!D5</f>
        <v>Chief</v>
      </c>
      <c r="E9" s="40" t="str">
        <f>'Personnel Expenses'!E5</f>
        <v>H. Mustermann</v>
      </c>
      <c r="F9" s="41">
        <f>'Personnel Expenses'!F5</f>
        <v>5000</v>
      </c>
      <c r="G9" s="42">
        <f>'Personnel Expenses'!Q5</f>
        <v>6013.75</v>
      </c>
      <c r="H9" s="83">
        <v>0.3</v>
      </c>
      <c r="I9" s="84">
        <v>0.3</v>
      </c>
      <c r="J9" s="84">
        <v>0.3</v>
      </c>
      <c r="K9" s="84">
        <v>0.6</v>
      </c>
      <c r="L9" s="84">
        <v>0.9</v>
      </c>
      <c r="M9" s="85">
        <v>0.9</v>
      </c>
      <c r="N9" s="80">
        <v>0.5</v>
      </c>
      <c r="O9" s="81">
        <v>0.5</v>
      </c>
      <c r="P9" s="81">
        <v>0.5</v>
      </c>
      <c r="Q9" s="81">
        <v>0.5</v>
      </c>
      <c r="R9" s="81">
        <v>0.5</v>
      </c>
      <c r="S9" s="81">
        <v>0.5</v>
      </c>
      <c r="T9" s="81">
        <v>0.5</v>
      </c>
      <c r="U9" s="81">
        <v>0.5</v>
      </c>
      <c r="V9" s="81">
        <v>0.5</v>
      </c>
      <c r="W9" s="81">
        <v>0.5</v>
      </c>
      <c r="X9" s="81">
        <v>0.5</v>
      </c>
      <c r="Y9" s="82">
        <v>0.5</v>
      </c>
      <c r="Z9" s="83">
        <v>0.3</v>
      </c>
      <c r="AA9" s="84">
        <v>0.3</v>
      </c>
      <c r="AB9" s="84">
        <v>0.3</v>
      </c>
    </row>
    <row r="10" spans="1:30" s="43" customFormat="1" outlineLevel="1" x14ac:dyDescent="0.25">
      <c r="A10" s="39">
        <f>'Personnel Expenses'!A6</f>
        <v>0</v>
      </c>
      <c r="B10" s="39">
        <f>'Personnel Expenses'!B6</f>
        <v>0</v>
      </c>
      <c r="C10" s="39" t="str">
        <f>'Personnel Expenses'!C6</f>
        <v>Team Assistance</v>
      </c>
      <c r="D10" s="39" t="str">
        <f>'Personnel Expenses'!D6</f>
        <v>Assistant</v>
      </c>
      <c r="E10" s="40" t="str">
        <f>'Personnel Expenses'!E6</f>
        <v>Planstelle</v>
      </c>
      <c r="F10" s="41">
        <f>'Personnel Expenses'!F6</f>
        <v>0</v>
      </c>
      <c r="G10" s="42">
        <f>'Personnel Expenses'!Q6</f>
        <v>0</v>
      </c>
      <c r="H10" s="83"/>
      <c r="I10" s="84"/>
      <c r="J10" s="84"/>
      <c r="K10" s="84"/>
      <c r="L10" s="84"/>
      <c r="M10" s="85"/>
      <c r="N10" s="80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83"/>
      <c r="AA10" s="84"/>
      <c r="AB10" s="84"/>
    </row>
    <row r="11" spans="1:30" s="43" customFormat="1" outlineLevel="1" x14ac:dyDescent="0.25">
      <c r="A11" s="39">
        <f>'Personnel Expenses'!A7</f>
        <v>0</v>
      </c>
      <c r="B11" s="39">
        <f>'Personnel Expenses'!B7</f>
        <v>0</v>
      </c>
      <c r="C11" s="39" t="str">
        <f>'Personnel Expenses'!C7</f>
        <v>System Administrator</v>
      </c>
      <c r="D11" s="39" t="str">
        <f>'Personnel Expenses'!D7</f>
        <v>Junior</v>
      </c>
      <c r="E11" s="40" t="str">
        <f>'Personnel Expenses'!E7</f>
        <v>H. Mustermann</v>
      </c>
      <c r="F11" s="41">
        <f>'Personnel Expenses'!F7</f>
        <v>2000</v>
      </c>
      <c r="G11" s="42">
        <f>'Personnel Expenses'!Q7</f>
        <v>2435.5</v>
      </c>
      <c r="H11" s="83"/>
      <c r="I11" s="84"/>
      <c r="J11" s="84"/>
      <c r="K11" s="84"/>
      <c r="L11" s="84"/>
      <c r="M11" s="85"/>
      <c r="N11" s="80">
        <v>0.5</v>
      </c>
      <c r="O11" s="81">
        <v>0.5</v>
      </c>
      <c r="P11" s="81">
        <v>0.5</v>
      </c>
      <c r="Q11" s="81">
        <v>0.5</v>
      </c>
      <c r="R11" s="81">
        <v>0.5</v>
      </c>
      <c r="S11" s="81">
        <v>0.5</v>
      </c>
      <c r="T11" s="81">
        <v>0.5</v>
      </c>
      <c r="U11" s="81">
        <v>0.5</v>
      </c>
      <c r="V11" s="81">
        <v>0.5</v>
      </c>
      <c r="W11" s="81">
        <v>0.5</v>
      </c>
      <c r="X11" s="81">
        <v>1</v>
      </c>
      <c r="Y11" s="82">
        <v>1</v>
      </c>
      <c r="Z11" s="83">
        <v>0.5</v>
      </c>
      <c r="AA11" s="84">
        <v>0.5</v>
      </c>
      <c r="AB11" s="84">
        <v>0.5</v>
      </c>
    </row>
    <row r="12" spans="1:30" s="381" customFormat="1" x14ac:dyDescent="0.25">
      <c r="A12" s="371">
        <f>'Personnel Expenses'!A8</f>
        <v>2</v>
      </c>
      <c r="B12" s="371" t="str">
        <f>'Personnel Expenses'!B8</f>
        <v>Project Management</v>
      </c>
      <c r="C12" s="371">
        <f>'Personnel Expenses'!C8</f>
        <v>0</v>
      </c>
      <c r="D12" s="371">
        <f>'Personnel Expenses'!D8</f>
        <v>0</v>
      </c>
      <c r="E12" s="372">
        <f>'Personnel Expenses'!E8</f>
        <v>0</v>
      </c>
      <c r="F12" s="373">
        <f>'Personnel Expenses'!F8</f>
        <v>0</v>
      </c>
      <c r="G12" s="374">
        <f>'Personnel Expenses'!Q8</f>
        <v>0</v>
      </c>
      <c r="H12" s="375"/>
      <c r="I12" s="376"/>
      <c r="J12" s="376"/>
      <c r="K12" s="376"/>
      <c r="L12" s="376"/>
      <c r="M12" s="377"/>
      <c r="N12" s="378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80"/>
      <c r="Z12" s="375"/>
      <c r="AA12" s="376"/>
      <c r="AB12" s="376"/>
    </row>
    <row r="13" spans="1:30" s="43" customFormat="1" outlineLevel="1" x14ac:dyDescent="0.25">
      <c r="A13" s="39">
        <f>'Personnel Expenses'!A9</f>
        <v>0</v>
      </c>
      <c r="B13" s="39">
        <f>'Personnel Expenses'!B9</f>
        <v>0</v>
      </c>
      <c r="C13" s="39" t="str">
        <f>'Personnel Expenses'!C9</f>
        <v>Project Manager</v>
      </c>
      <c r="D13" s="39" t="str">
        <f>'Personnel Expenses'!D9</f>
        <v>Lead</v>
      </c>
      <c r="E13" s="40" t="str">
        <f>'Personnel Expenses'!E9</f>
        <v>H. Mustermann</v>
      </c>
      <c r="F13" s="41">
        <f>'Personnel Expenses'!F9</f>
        <v>4000</v>
      </c>
      <c r="G13" s="42">
        <f>'Personnel Expenses'!Q9</f>
        <v>4821</v>
      </c>
      <c r="H13" s="83"/>
      <c r="I13" s="84"/>
      <c r="J13" s="84"/>
      <c r="K13" s="84"/>
      <c r="L13" s="84"/>
      <c r="M13" s="85"/>
      <c r="N13" s="80">
        <v>1</v>
      </c>
      <c r="O13" s="81">
        <v>1</v>
      </c>
      <c r="P13" s="81">
        <v>1</v>
      </c>
      <c r="Q13" s="81">
        <v>1</v>
      </c>
      <c r="R13" s="81">
        <v>1</v>
      </c>
      <c r="S13" s="81">
        <v>1</v>
      </c>
      <c r="T13" s="81">
        <v>1</v>
      </c>
      <c r="U13" s="81">
        <v>1</v>
      </c>
      <c r="V13" s="81">
        <v>1</v>
      </c>
      <c r="W13" s="81">
        <v>1</v>
      </c>
      <c r="X13" s="81">
        <v>1</v>
      </c>
      <c r="Y13" s="82">
        <v>1</v>
      </c>
      <c r="Z13" s="83">
        <v>1</v>
      </c>
      <c r="AA13" s="84">
        <v>1</v>
      </c>
      <c r="AB13" s="84">
        <v>1</v>
      </c>
    </row>
    <row r="14" spans="1:30" s="43" customFormat="1" outlineLevel="1" x14ac:dyDescent="0.25">
      <c r="A14" s="39">
        <f>'Personnel Expenses'!A10</f>
        <v>0</v>
      </c>
      <c r="B14" s="39">
        <f>'Personnel Expenses'!B10</f>
        <v>0</v>
      </c>
      <c r="C14" s="39" t="str">
        <f>'Personnel Expenses'!C10</f>
        <v>Project Manager (vicarious)</v>
      </c>
      <c r="D14" s="39" t="str">
        <f>'Personnel Expenses'!D10</f>
        <v>Junior</v>
      </c>
      <c r="E14" s="40" t="str">
        <f>'Personnel Expenses'!E10</f>
        <v>Planstelle</v>
      </c>
      <c r="F14" s="41">
        <f>'Personnel Expenses'!F10</f>
        <v>0</v>
      </c>
      <c r="G14" s="42">
        <f>'Personnel Expenses'!Q10</f>
        <v>0</v>
      </c>
      <c r="H14" s="83"/>
      <c r="I14" s="84"/>
      <c r="J14" s="84"/>
      <c r="K14" s="84"/>
      <c r="L14" s="84"/>
      <c r="M14" s="85"/>
      <c r="N14" s="80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83"/>
      <c r="AA14" s="84"/>
      <c r="AB14" s="84"/>
    </row>
    <row r="15" spans="1:30" s="381" customFormat="1" x14ac:dyDescent="0.25">
      <c r="A15" s="371">
        <f>'Personnel Expenses'!A11</f>
        <v>3</v>
      </c>
      <c r="B15" s="371" t="str">
        <f>'Personnel Expenses'!B11</f>
        <v>Game Design</v>
      </c>
      <c r="C15" s="371">
        <f>'Personnel Expenses'!C11</f>
        <v>0</v>
      </c>
      <c r="D15" s="371">
        <f>'Personnel Expenses'!D11</f>
        <v>0</v>
      </c>
      <c r="E15" s="372">
        <f>'Personnel Expenses'!E11</f>
        <v>0</v>
      </c>
      <c r="F15" s="373">
        <f>'Personnel Expenses'!F11</f>
        <v>0</v>
      </c>
      <c r="G15" s="374">
        <f>'Personnel Expenses'!Q11</f>
        <v>0</v>
      </c>
      <c r="H15" s="375"/>
      <c r="I15" s="376"/>
      <c r="J15" s="376"/>
      <c r="K15" s="376"/>
      <c r="L15" s="376"/>
      <c r="M15" s="377"/>
      <c r="N15" s="378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375"/>
      <c r="AA15" s="376"/>
      <c r="AB15" s="376"/>
    </row>
    <row r="16" spans="1:30" s="43" customFormat="1" outlineLevel="1" x14ac:dyDescent="0.25">
      <c r="A16" s="39">
        <f>'Personnel Expenses'!A12</f>
        <v>0</v>
      </c>
      <c r="B16" s="39">
        <f>'Personnel Expenses'!B12</f>
        <v>0</v>
      </c>
      <c r="C16" s="39" t="str">
        <f>'Personnel Expenses'!C12</f>
        <v>Game Designer</v>
      </c>
      <c r="D16" s="39" t="str">
        <f>'Personnel Expenses'!D12</f>
        <v>Senior</v>
      </c>
      <c r="E16" s="40" t="str">
        <f>'Personnel Expenses'!E12</f>
        <v>H. Mustermann</v>
      </c>
      <c r="F16" s="41">
        <f>'Personnel Expenses'!F12</f>
        <v>3000</v>
      </c>
      <c r="G16" s="42">
        <f>'Personnel Expenses'!Q12</f>
        <v>3628.25</v>
      </c>
      <c r="H16" s="83">
        <v>1</v>
      </c>
      <c r="I16" s="84">
        <v>1</v>
      </c>
      <c r="J16" s="84">
        <v>1</v>
      </c>
      <c r="K16" s="84">
        <v>1</v>
      </c>
      <c r="L16" s="84">
        <v>1</v>
      </c>
      <c r="M16" s="85">
        <v>1</v>
      </c>
      <c r="N16" s="80">
        <v>1</v>
      </c>
      <c r="O16" s="81">
        <v>1</v>
      </c>
      <c r="P16" s="81">
        <v>1</v>
      </c>
      <c r="Q16" s="81">
        <v>1</v>
      </c>
      <c r="R16" s="81">
        <v>1</v>
      </c>
      <c r="S16" s="81">
        <v>1</v>
      </c>
      <c r="T16" s="81">
        <v>1</v>
      </c>
      <c r="U16" s="81">
        <v>1</v>
      </c>
      <c r="V16" s="81">
        <v>1</v>
      </c>
      <c r="W16" s="81">
        <v>1</v>
      </c>
      <c r="X16" s="81">
        <v>1</v>
      </c>
      <c r="Y16" s="82">
        <v>1</v>
      </c>
      <c r="Z16" s="83">
        <v>0.5</v>
      </c>
      <c r="AA16" s="84">
        <v>0.5</v>
      </c>
      <c r="AB16" s="84">
        <v>0.5</v>
      </c>
    </row>
    <row r="17" spans="1:28" s="43" customFormat="1" outlineLevel="1" x14ac:dyDescent="0.25">
      <c r="A17" s="39">
        <f>'Personnel Expenses'!A13</f>
        <v>0</v>
      </c>
      <c r="B17" s="39">
        <f>'Personnel Expenses'!B13</f>
        <v>0</v>
      </c>
      <c r="C17" s="39" t="str">
        <f>'Personnel Expenses'!C13</f>
        <v>Game Designer</v>
      </c>
      <c r="D17" s="39" t="str">
        <f>'Personnel Expenses'!D13</f>
        <v>Junior</v>
      </c>
      <c r="E17" s="40" t="str">
        <f>'Personnel Expenses'!E13</f>
        <v>H. Mustermann</v>
      </c>
      <c r="F17" s="41">
        <f>'Personnel Expenses'!F13</f>
        <v>2000</v>
      </c>
      <c r="G17" s="42">
        <f>'Personnel Expenses'!Q13</f>
        <v>2435.5</v>
      </c>
      <c r="H17" s="83">
        <v>1</v>
      </c>
      <c r="I17" s="84">
        <v>1</v>
      </c>
      <c r="J17" s="84">
        <v>1</v>
      </c>
      <c r="K17" s="84">
        <v>1</v>
      </c>
      <c r="L17" s="84">
        <v>1</v>
      </c>
      <c r="M17" s="85">
        <v>1</v>
      </c>
      <c r="N17" s="80">
        <v>1</v>
      </c>
      <c r="O17" s="81">
        <v>1</v>
      </c>
      <c r="P17" s="81">
        <v>1</v>
      </c>
      <c r="Q17" s="81">
        <v>1</v>
      </c>
      <c r="R17" s="81">
        <v>1</v>
      </c>
      <c r="S17" s="81">
        <v>1</v>
      </c>
      <c r="T17" s="81">
        <v>1</v>
      </c>
      <c r="U17" s="81">
        <v>1</v>
      </c>
      <c r="V17" s="81">
        <v>1</v>
      </c>
      <c r="W17" s="81">
        <v>1</v>
      </c>
      <c r="X17" s="81">
        <v>1</v>
      </c>
      <c r="Y17" s="82">
        <v>1</v>
      </c>
      <c r="Z17" s="83">
        <v>0.5</v>
      </c>
      <c r="AA17" s="84">
        <v>0.5</v>
      </c>
      <c r="AB17" s="84">
        <v>0.5</v>
      </c>
    </row>
    <row r="18" spans="1:28" s="43" customFormat="1" outlineLevel="1" x14ac:dyDescent="0.25">
      <c r="A18" s="39">
        <f>'Personnel Expenses'!A14</f>
        <v>0</v>
      </c>
      <c r="B18" s="39">
        <f>'Personnel Expenses'!B14</f>
        <v>0</v>
      </c>
      <c r="C18" s="39" t="str">
        <f>'Personnel Expenses'!C14</f>
        <v>Game Designer 1/2</v>
      </c>
      <c r="D18" s="39" t="str">
        <f>'Personnel Expenses'!D14</f>
        <v>temp</v>
      </c>
      <c r="E18" s="40" t="str">
        <f>'Personnel Expenses'!E14</f>
        <v>Planstelle</v>
      </c>
      <c r="F18" s="41">
        <f>'Personnel Expenses'!F14</f>
        <v>0</v>
      </c>
      <c r="G18" s="42">
        <f>'Personnel Expenses'!Q14</f>
        <v>0</v>
      </c>
      <c r="H18" s="83"/>
      <c r="I18" s="84"/>
      <c r="J18" s="84"/>
      <c r="K18" s="84"/>
      <c r="L18" s="84"/>
      <c r="M18" s="85"/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2"/>
      <c r="Z18" s="83"/>
      <c r="AA18" s="84"/>
      <c r="AB18" s="84"/>
    </row>
    <row r="19" spans="1:28" s="381" customFormat="1" x14ac:dyDescent="0.25">
      <c r="A19" s="371">
        <f>'Personnel Expenses'!A15</f>
        <v>4</v>
      </c>
      <c r="B19" s="371" t="str">
        <f>'Personnel Expenses'!B15</f>
        <v>Level Design</v>
      </c>
      <c r="C19" s="371">
        <f>'Personnel Expenses'!C15</f>
        <v>0</v>
      </c>
      <c r="D19" s="371">
        <f>'Personnel Expenses'!D15</f>
        <v>0</v>
      </c>
      <c r="E19" s="372">
        <f>'Personnel Expenses'!E15</f>
        <v>0</v>
      </c>
      <c r="F19" s="373">
        <f>'Personnel Expenses'!F15</f>
        <v>0</v>
      </c>
      <c r="G19" s="374">
        <f>'Personnel Expenses'!Q15</f>
        <v>0</v>
      </c>
      <c r="H19" s="375"/>
      <c r="I19" s="376"/>
      <c r="J19" s="376"/>
      <c r="K19" s="376"/>
      <c r="L19" s="376"/>
      <c r="M19" s="377"/>
      <c r="N19" s="378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80"/>
      <c r="Z19" s="375"/>
      <c r="AA19" s="376"/>
      <c r="AB19" s="376"/>
    </row>
    <row r="20" spans="1:28" s="43" customFormat="1" outlineLevel="1" x14ac:dyDescent="0.25">
      <c r="A20" s="39">
        <f>'Personnel Expenses'!A16</f>
        <v>0</v>
      </c>
      <c r="B20" s="39">
        <f>'Personnel Expenses'!B16</f>
        <v>0</v>
      </c>
      <c r="C20" s="39" t="str">
        <f>'Personnel Expenses'!C16</f>
        <v>Level Designer</v>
      </c>
      <c r="D20" s="39" t="str">
        <f>'Personnel Expenses'!D16</f>
        <v>Senior</v>
      </c>
      <c r="E20" s="40" t="str">
        <f>'Personnel Expenses'!E16</f>
        <v>Planstelle</v>
      </c>
      <c r="F20" s="41">
        <f>'Personnel Expenses'!F16</f>
        <v>0</v>
      </c>
      <c r="G20" s="42">
        <f>'Personnel Expenses'!Q16</f>
        <v>0</v>
      </c>
      <c r="H20" s="83"/>
      <c r="I20" s="84"/>
      <c r="J20" s="84"/>
      <c r="K20" s="84"/>
      <c r="L20" s="84"/>
      <c r="M20" s="85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  <c r="AA20" s="84"/>
      <c r="AB20" s="84"/>
    </row>
    <row r="21" spans="1:28" s="43" customFormat="1" outlineLevel="1" x14ac:dyDescent="0.25">
      <c r="A21" s="39">
        <f>'Personnel Expenses'!A17</f>
        <v>0</v>
      </c>
      <c r="B21" s="39">
        <f>'Personnel Expenses'!B17</f>
        <v>0</v>
      </c>
      <c r="C21" s="39" t="str">
        <f>'Personnel Expenses'!C17</f>
        <v>Level Designer</v>
      </c>
      <c r="D21" s="39" t="str">
        <f>'Personnel Expenses'!D17</f>
        <v>Junior</v>
      </c>
      <c r="E21" s="40" t="str">
        <f>'Personnel Expenses'!E17</f>
        <v>Planstelle</v>
      </c>
      <c r="F21" s="41">
        <f>'Personnel Expenses'!F17</f>
        <v>0</v>
      </c>
      <c r="G21" s="42">
        <f>'Personnel Expenses'!Q17</f>
        <v>0</v>
      </c>
      <c r="H21" s="83"/>
      <c r="I21" s="84"/>
      <c r="J21" s="84"/>
      <c r="K21" s="84"/>
      <c r="L21" s="84"/>
      <c r="M21" s="85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83"/>
      <c r="AA21" s="84"/>
      <c r="AB21" s="84"/>
    </row>
    <row r="22" spans="1:28" s="43" customFormat="1" outlineLevel="1" x14ac:dyDescent="0.25">
      <c r="A22" s="39">
        <f>'Personnel Expenses'!A18</f>
        <v>0</v>
      </c>
      <c r="B22" s="39">
        <f>'Personnel Expenses'!B18</f>
        <v>0</v>
      </c>
      <c r="C22" s="39" t="str">
        <f>'Personnel Expenses'!C18</f>
        <v>Level Designer</v>
      </c>
      <c r="D22" s="39" t="str">
        <f>'Personnel Expenses'!D18</f>
        <v>temp</v>
      </c>
      <c r="E22" s="40" t="str">
        <f>'Personnel Expenses'!E18</f>
        <v>Planstelle</v>
      </c>
      <c r="F22" s="41">
        <f>'Personnel Expenses'!F18</f>
        <v>0</v>
      </c>
      <c r="G22" s="42">
        <f>'Personnel Expenses'!Q18</f>
        <v>0</v>
      </c>
      <c r="H22" s="83"/>
      <c r="I22" s="84"/>
      <c r="J22" s="84"/>
      <c r="K22" s="84"/>
      <c r="L22" s="84"/>
      <c r="M22" s="85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83"/>
      <c r="AA22" s="84"/>
      <c r="AB22" s="84"/>
    </row>
    <row r="23" spans="1:28" s="381" customFormat="1" x14ac:dyDescent="0.25">
      <c r="A23" s="371">
        <f>'Personnel Expenses'!A19</f>
        <v>5</v>
      </c>
      <c r="B23" s="371" t="str">
        <f>'Personnel Expenses'!B19</f>
        <v>Development</v>
      </c>
      <c r="C23" s="371">
        <f>'Personnel Expenses'!C19</f>
        <v>0</v>
      </c>
      <c r="D23" s="371">
        <f>'Personnel Expenses'!D19</f>
        <v>0</v>
      </c>
      <c r="E23" s="372">
        <f>'Personnel Expenses'!E19</f>
        <v>0</v>
      </c>
      <c r="F23" s="373">
        <f>'Personnel Expenses'!F19</f>
        <v>0</v>
      </c>
      <c r="G23" s="374">
        <f>'Personnel Expenses'!Q19</f>
        <v>0</v>
      </c>
      <c r="H23" s="375"/>
      <c r="I23" s="376"/>
      <c r="J23" s="376"/>
      <c r="K23" s="376"/>
      <c r="L23" s="376"/>
      <c r="M23" s="377"/>
      <c r="N23" s="378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80"/>
      <c r="Z23" s="375"/>
      <c r="AA23" s="376"/>
      <c r="AB23" s="376"/>
    </row>
    <row r="24" spans="1:28" s="43" customFormat="1" outlineLevel="1" x14ac:dyDescent="0.25">
      <c r="A24" s="39">
        <f>'Personnel Expenses'!A20</f>
        <v>0</v>
      </c>
      <c r="B24" s="39">
        <f>'Personnel Expenses'!B20</f>
        <v>0</v>
      </c>
      <c r="C24" s="39" t="str">
        <f>'Personnel Expenses'!C20</f>
        <v>Software Developer</v>
      </c>
      <c r="D24" s="39" t="str">
        <f>'Personnel Expenses'!D20</f>
        <v>Lead</v>
      </c>
      <c r="E24" s="40" t="str">
        <f>'Personnel Expenses'!E20</f>
        <v>H. Mustermann</v>
      </c>
      <c r="F24" s="41">
        <f>'Personnel Expenses'!F20</f>
        <v>4000</v>
      </c>
      <c r="G24" s="42">
        <f>'Personnel Expenses'!Q20</f>
        <v>4821</v>
      </c>
      <c r="H24" s="83"/>
      <c r="I24" s="84"/>
      <c r="J24" s="84"/>
      <c r="K24" s="84">
        <v>1</v>
      </c>
      <c r="L24" s="84">
        <v>1</v>
      </c>
      <c r="M24" s="85">
        <v>1</v>
      </c>
      <c r="N24" s="80">
        <v>1</v>
      </c>
      <c r="O24" s="81">
        <v>1</v>
      </c>
      <c r="P24" s="81">
        <v>1</v>
      </c>
      <c r="Q24" s="81">
        <v>1</v>
      </c>
      <c r="R24" s="81">
        <v>1</v>
      </c>
      <c r="S24" s="81">
        <v>1</v>
      </c>
      <c r="T24" s="81">
        <v>1</v>
      </c>
      <c r="U24" s="81">
        <v>1</v>
      </c>
      <c r="V24" s="81">
        <v>1</v>
      </c>
      <c r="W24" s="81">
        <v>1</v>
      </c>
      <c r="X24" s="81">
        <v>1</v>
      </c>
      <c r="Y24" s="82">
        <v>1</v>
      </c>
      <c r="Z24" s="83">
        <v>1</v>
      </c>
      <c r="AA24" s="84">
        <v>1</v>
      </c>
      <c r="AB24" s="84">
        <v>1</v>
      </c>
    </row>
    <row r="25" spans="1:28" s="43" customFormat="1" outlineLevel="1" x14ac:dyDescent="0.25">
      <c r="A25" s="39">
        <f>'Personnel Expenses'!A21</f>
        <v>0</v>
      </c>
      <c r="B25" s="39">
        <f>'Personnel Expenses'!B21</f>
        <v>0</v>
      </c>
      <c r="C25" s="39" t="str">
        <f>'Personnel Expenses'!C21</f>
        <v>Software Developer</v>
      </c>
      <c r="D25" s="39" t="str">
        <f>'Personnel Expenses'!D21</f>
        <v>Senior</v>
      </c>
      <c r="E25" s="40" t="str">
        <f>'Personnel Expenses'!E21</f>
        <v>H. Mustermann</v>
      </c>
      <c r="F25" s="41">
        <f>'Personnel Expenses'!F21</f>
        <v>3000</v>
      </c>
      <c r="G25" s="42">
        <f>'Personnel Expenses'!Q21</f>
        <v>3628.25</v>
      </c>
      <c r="H25" s="83"/>
      <c r="I25" s="84"/>
      <c r="J25" s="84"/>
      <c r="K25" s="84">
        <v>1</v>
      </c>
      <c r="L25" s="84">
        <v>1</v>
      </c>
      <c r="M25" s="85">
        <v>1</v>
      </c>
      <c r="N25" s="80">
        <v>1</v>
      </c>
      <c r="O25" s="81">
        <v>1</v>
      </c>
      <c r="P25" s="81">
        <v>1</v>
      </c>
      <c r="Q25" s="81">
        <v>1</v>
      </c>
      <c r="R25" s="81">
        <v>1</v>
      </c>
      <c r="S25" s="81">
        <v>1</v>
      </c>
      <c r="T25" s="81">
        <v>1</v>
      </c>
      <c r="U25" s="81">
        <v>1</v>
      </c>
      <c r="V25" s="81">
        <v>1</v>
      </c>
      <c r="W25" s="81">
        <v>1</v>
      </c>
      <c r="X25" s="81">
        <v>1</v>
      </c>
      <c r="Y25" s="82">
        <v>1</v>
      </c>
      <c r="Z25" s="83">
        <v>1</v>
      </c>
      <c r="AA25" s="84">
        <v>1</v>
      </c>
      <c r="AB25" s="84">
        <v>1</v>
      </c>
    </row>
    <row r="26" spans="1:28" s="43" customFormat="1" outlineLevel="1" x14ac:dyDescent="0.25">
      <c r="A26" s="39">
        <f>'Personnel Expenses'!A22</f>
        <v>0</v>
      </c>
      <c r="B26" s="39">
        <f>'Personnel Expenses'!B22</f>
        <v>0</v>
      </c>
      <c r="C26" s="39" t="str">
        <f>'Personnel Expenses'!C22</f>
        <v>Software Developer</v>
      </c>
      <c r="D26" s="39" t="str">
        <f>'Personnel Expenses'!D22</f>
        <v>Senior</v>
      </c>
      <c r="E26" s="40" t="str">
        <f>'Personnel Expenses'!E22</f>
        <v>Planstelle</v>
      </c>
      <c r="F26" s="41">
        <f>'Personnel Expenses'!F22</f>
        <v>0</v>
      </c>
      <c r="G26" s="42">
        <f>'Personnel Expenses'!Q22</f>
        <v>0</v>
      </c>
      <c r="H26" s="83"/>
      <c r="I26" s="84"/>
      <c r="J26" s="84"/>
      <c r="K26" s="84"/>
      <c r="L26" s="84"/>
      <c r="M26" s="85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3"/>
      <c r="AA26" s="84"/>
      <c r="AB26" s="84"/>
    </row>
    <row r="27" spans="1:28" s="43" customFormat="1" outlineLevel="1" x14ac:dyDescent="0.25">
      <c r="A27" s="39">
        <f>'Personnel Expenses'!A23</f>
        <v>0</v>
      </c>
      <c r="B27" s="39">
        <f>'Personnel Expenses'!B23</f>
        <v>0</v>
      </c>
      <c r="C27" s="39" t="str">
        <f>'Personnel Expenses'!C23</f>
        <v>Software Developer</v>
      </c>
      <c r="D27" s="39" t="str">
        <f>'Personnel Expenses'!D23</f>
        <v>Senior</v>
      </c>
      <c r="E27" s="40" t="str">
        <f>'Personnel Expenses'!E23</f>
        <v>Planstelle</v>
      </c>
      <c r="F27" s="41">
        <f>'Personnel Expenses'!F23</f>
        <v>0</v>
      </c>
      <c r="G27" s="42">
        <f>'Personnel Expenses'!Q23</f>
        <v>0</v>
      </c>
      <c r="H27" s="83"/>
      <c r="I27" s="84"/>
      <c r="J27" s="84"/>
      <c r="K27" s="84"/>
      <c r="L27" s="84"/>
      <c r="M27" s="85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3"/>
      <c r="AA27" s="84"/>
      <c r="AB27" s="84"/>
    </row>
    <row r="28" spans="1:28" s="43" customFormat="1" outlineLevel="1" x14ac:dyDescent="0.25">
      <c r="A28" s="39">
        <f>'Personnel Expenses'!A24</f>
        <v>0</v>
      </c>
      <c r="B28" s="39">
        <f>'Personnel Expenses'!B24</f>
        <v>0</v>
      </c>
      <c r="C28" s="39" t="str">
        <f>'Personnel Expenses'!C24</f>
        <v>Software Developer</v>
      </c>
      <c r="D28" s="39" t="str">
        <f>'Personnel Expenses'!D24</f>
        <v>Junior</v>
      </c>
      <c r="E28" s="40" t="str">
        <f>'Personnel Expenses'!E24</f>
        <v>H. Mustermann</v>
      </c>
      <c r="F28" s="41">
        <f>'Personnel Expenses'!F24</f>
        <v>2000</v>
      </c>
      <c r="G28" s="42">
        <f>'Personnel Expenses'!Q24</f>
        <v>2435.5</v>
      </c>
      <c r="H28" s="83"/>
      <c r="I28" s="84"/>
      <c r="J28" s="84"/>
      <c r="K28" s="84"/>
      <c r="L28" s="84"/>
      <c r="M28" s="85"/>
      <c r="N28" s="80"/>
      <c r="O28" s="81"/>
      <c r="P28" s="81"/>
      <c r="Q28" s="81"/>
      <c r="R28" s="81"/>
      <c r="S28" s="81">
        <v>1</v>
      </c>
      <c r="T28" s="81">
        <v>1</v>
      </c>
      <c r="U28" s="81">
        <v>1</v>
      </c>
      <c r="V28" s="81">
        <v>1</v>
      </c>
      <c r="W28" s="81">
        <v>1</v>
      </c>
      <c r="X28" s="81">
        <v>1</v>
      </c>
      <c r="Y28" s="82">
        <v>1</v>
      </c>
      <c r="Z28" s="83"/>
      <c r="AA28" s="84"/>
      <c r="AB28" s="84"/>
    </row>
    <row r="29" spans="1:28" s="43" customFormat="1" outlineLevel="1" x14ac:dyDescent="0.25">
      <c r="A29" s="39">
        <f>'Personnel Expenses'!A25</f>
        <v>0</v>
      </c>
      <c r="B29" s="39">
        <f>'Personnel Expenses'!B25</f>
        <v>0</v>
      </c>
      <c r="C29" s="39" t="str">
        <f>'Personnel Expenses'!C25</f>
        <v>Software Developer 1/2</v>
      </c>
      <c r="D29" s="39" t="str">
        <f>'Personnel Expenses'!D25</f>
        <v>temp</v>
      </c>
      <c r="E29" s="40" t="str">
        <f>'Personnel Expenses'!E25</f>
        <v>H. Mustermann</v>
      </c>
      <c r="F29" s="41">
        <f>'Personnel Expenses'!F25</f>
        <v>1000</v>
      </c>
      <c r="G29" s="42">
        <f>'Personnel Expenses'!Q25</f>
        <v>1192.75</v>
      </c>
      <c r="H29" s="83"/>
      <c r="I29" s="84"/>
      <c r="J29" s="84"/>
      <c r="K29" s="84"/>
      <c r="L29" s="84"/>
      <c r="M29" s="85"/>
      <c r="N29" s="80"/>
      <c r="O29" s="81"/>
      <c r="P29" s="81"/>
      <c r="Q29" s="81"/>
      <c r="R29" s="81"/>
      <c r="S29" s="81">
        <v>1</v>
      </c>
      <c r="T29" s="81">
        <v>1</v>
      </c>
      <c r="U29" s="81">
        <v>1</v>
      </c>
      <c r="V29" s="81">
        <v>1</v>
      </c>
      <c r="W29" s="81">
        <v>1</v>
      </c>
      <c r="X29" s="81">
        <v>1</v>
      </c>
      <c r="Y29" s="82">
        <v>1</v>
      </c>
      <c r="Z29" s="83"/>
      <c r="AA29" s="84"/>
      <c r="AB29" s="84"/>
    </row>
    <row r="30" spans="1:28" s="43" customFormat="1" outlineLevel="1" x14ac:dyDescent="0.25">
      <c r="A30" s="39">
        <f>'Personnel Expenses'!A26</f>
        <v>0</v>
      </c>
      <c r="B30" s="39">
        <f>'Personnel Expenses'!B26</f>
        <v>0</v>
      </c>
      <c r="C30" s="39" t="str">
        <f>'Personnel Expenses'!C26</f>
        <v>Software Developer 1/2</v>
      </c>
      <c r="D30" s="39" t="str">
        <f>'Personnel Expenses'!D26</f>
        <v>temp</v>
      </c>
      <c r="E30" s="40" t="str">
        <f>'Personnel Expenses'!E26</f>
        <v>Planstelle</v>
      </c>
      <c r="F30" s="41">
        <f>'Personnel Expenses'!F26</f>
        <v>0</v>
      </c>
      <c r="G30" s="42">
        <f>'Personnel Expenses'!Q26</f>
        <v>0</v>
      </c>
      <c r="H30" s="83"/>
      <c r="I30" s="84"/>
      <c r="J30" s="84"/>
      <c r="K30" s="84"/>
      <c r="L30" s="84"/>
      <c r="M30" s="85"/>
      <c r="N30" s="80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3"/>
      <c r="AA30" s="84"/>
      <c r="AB30" s="84"/>
    </row>
    <row r="31" spans="1:28" s="381" customFormat="1" x14ac:dyDescent="0.25">
      <c r="A31" s="371">
        <f>'Personnel Expenses'!A27</f>
        <v>6</v>
      </c>
      <c r="B31" s="371" t="str">
        <f>'Personnel Expenses'!B27</f>
        <v>Arts &amp; Animations</v>
      </c>
      <c r="C31" s="371">
        <f>'Personnel Expenses'!C27</f>
        <v>0</v>
      </c>
      <c r="D31" s="371">
        <f>'Personnel Expenses'!D27</f>
        <v>0</v>
      </c>
      <c r="E31" s="372">
        <f>'Personnel Expenses'!E27</f>
        <v>0</v>
      </c>
      <c r="F31" s="373">
        <f>'Personnel Expenses'!F27</f>
        <v>0</v>
      </c>
      <c r="G31" s="374">
        <f>'Personnel Expenses'!Q27</f>
        <v>0</v>
      </c>
      <c r="H31" s="375"/>
      <c r="I31" s="376"/>
      <c r="J31" s="376"/>
      <c r="K31" s="376"/>
      <c r="L31" s="376"/>
      <c r="M31" s="377"/>
      <c r="N31" s="378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80"/>
      <c r="Z31" s="375"/>
      <c r="AA31" s="376"/>
      <c r="AB31" s="376"/>
    </row>
    <row r="32" spans="1:28" s="43" customFormat="1" outlineLevel="1" x14ac:dyDescent="0.25">
      <c r="A32" s="39">
        <f>'Personnel Expenses'!A28</f>
        <v>0</v>
      </c>
      <c r="B32" s="39">
        <f>'Personnel Expenses'!B28</f>
        <v>0</v>
      </c>
      <c r="C32" s="39" t="str">
        <f>'Personnel Expenses'!C28</f>
        <v>3D Artist</v>
      </c>
      <c r="D32" s="39" t="str">
        <f>'Personnel Expenses'!D28</f>
        <v>Lead</v>
      </c>
      <c r="E32" s="40" t="str">
        <f>'Personnel Expenses'!E28</f>
        <v>H. Mustermann</v>
      </c>
      <c r="F32" s="41">
        <f>'Personnel Expenses'!F28</f>
        <v>4000</v>
      </c>
      <c r="G32" s="42">
        <f>'Personnel Expenses'!Q28</f>
        <v>4821</v>
      </c>
      <c r="H32" s="83"/>
      <c r="I32" s="84"/>
      <c r="J32" s="84"/>
      <c r="K32" s="84">
        <v>1</v>
      </c>
      <c r="L32" s="84">
        <v>1</v>
      </c>
      <c r="M32" s="85">
        <v>1</v>
      </c>
      <c r="N32" s="80">
        <v>1</v>
      </c>
      <c r="O32" s="81">
        <v>1</v>
      </c>
      <c r="P32" s="81">
        <v>1</v>
      </c>
      <c r="Q32" s="81">
        <v>1</v>
      </c>
      <c r="R32" s="81">
        <v>1</v>
      </c>
      <c r="S32" s="81">
        <v>1</v>
      </c>
      <c r="T32" s="81">
        <v>1</v>
      </c>
      <c r="U32" s="81">
        <v>1</v>
      </c>
      <c r="V32" s="81">
        <v>1</v>
      </c>
      <c r="W32" s="81">
        <v>1</v>
      </c>
      <c r="X32" s="81">
        <v>1</v>
      </c>
      <c r="Y32" s="82">
        <v>1</v>
      </c>
      <c r="Z32" s="83">
        <v>0.5</v>
      </c>
      <c r="AA32" s="84">
        <v>0.5</v>
      </c>
      <c r="AB32" s="84">
        <v>0.5</v>
      </c>
    </row>
    <row r="33" spans="1:28" s="43" customFormat="1" outlineLevel="1" x14ac:dyDescent="0.25">
      <c r="A33" s="39">
        <f>'Personnel Expenses'!A29</f>
        <v>0</v>
      </c>
      <c r="B33" s="39">
        <f>'Personnel Expenses'!B29</f>
        <v>0</v>
      </c>
      <c r="C33" s="39" t="str">
        <f>'Personnel Expenses'!C29</f>
        <v>3D Artist</v>
      </c>
      <c r="D33" s="39" t="str">
        <f>'Personnel Expenses'!D29</f>
        <v>Senior</v>
      </c>
      <c r="E33" s="40" t="str">
        <f>'Personnel Expenses'!E29</f>
        <v>H. Mustermann</v>
      </c>
      <c r="F33" s="41">
        <f>'Personnel Expenses'!F29</f>
        <v>3000</v>
      </c>
      <c r="G33" s="42">
        <f>'Personnel Expenses'!Q29</f>
        <v>3628.25</v>
      </c>
      <c r="H33" s="83"/>
      <c r="I33" s="84"/>
      <c r="J33" s="84"/>
      <c r="K33" s="84">
        <v>1</v>
      </c>
      <c r="L33" s="84">
        <v>1</v>
      </c>
      <c r="M33" s="85">
        <v>1</v>
      </c>
      <c r="N33" s="80">
        <v>1</v>
      </c>
      <c r="O33" s="81">
        <v>1</v>
      </c>
      <c r="P33" s="81">
        <v>1</v>
      </c>
      <c r="Q33" s="81">
        <v>1</v>
      </c>
      <c r="R33" s="81">
        <v>1</v>
      </c>
      <c r="S33" s="81">
        <v>1</v>
      </c>
      <c r="T33" s="81">
        <v>1</v>
      </c>
      <c r="U33" s="81">
        <v>1</v>
      </c>
      <c r="V33" s="81">
        <v>1</v>
      </c>
      <c r="W33" s="81">
        <v>1</v>
      </c>
      <c r="X33" s="81">
        <v>1</v>
      </c>
      <c r="Y33" s="82">
        <v>1</v>
      </c>
      <c r="Z33" s="83">
        <v>1</v>
      </c>
      <c r="AA33" s="84">
        <v>1</v>
      </c>
      <c r="AB33" s="84">
        <v>1</v>
      </c>
    </row>
    <row r="34" spans="1:28" s="43" customFormat="1" outlineLevel="1" x14ac:dyDescent="0.25">
      <c r="A34" s="39">
        <f>'Personnel Expenses'!A30</f>
        <v>0</v>
      </c>
      <c r="B34" s="39">
        <f>'Personnel Expenses'!B30</f>
        <v>0</v>
      </c>
      <c r="C34" s="39" t="str">
        <f>'Personnel Expenses'!C30</f>
        <v>3D Artist</v>
      </c>
      <c r="D34" s="39" t="str">
        <f>'Personnel Expenses'!D30</f>
        <v>Senior</v>
      </c>
      <c r="E34" s="40" t="str">
        <f>'Personnel Expenses'!E30</f>
        <v>H. Mustermann</v>
      </c>
      <c r="F34" s="41">
        <f>'Personnel Expenses'!F30</f>
        <v>3000</v>
      </c>
      <c r="G34" s="42">
        <f>'Personnel Expenses'!Q30</f>
        <v>3628.25</v>
      </c>
      <c r="H34" s="83"/>
      <c r="I34" s="84"/>
      <c r="J34" s="84"/>
      <c r="K34" s="84"/>
      <c r="L34" s="84"/>
      <c r="M34" s="85"/>
      <c r="N34" s="80"/>
      <c r="O34" s="81"/>
      <c r="P34" s="81"/>
      <c r="Q34" s="81">
        <v>1</v>
      </c>
      <c r="R34" s="81">
        <v>1</v>
      </c>
      <c r="S34" s="81">
        <v>1</v>
      </c>
      <c r="T34" s="81">
        <v>1</v>
      </c>
      <c r="U34" s="81">
        <v>1</v>
      </c>
      <c r="V34" s="81">
        <v>1</v>
      </c>
      <c r="W34" s="81">
        <v>1</v>
      </c>
      <c r="X34" s="81"/>
      <c r="Y34" s="82"/>
      <c r="Z34" s="83"/>
      <c r="AA34" s="84"/>
      <c r="AB34" s="84"/>
    </row>
    <row r="35" spans="1:28" s="43" customFormat="1" outlineLevel="1" x14ac:dyDescent="0.25">
      <c r="A35" s="39">
        <f>'Personnel Expenses'!A31</f>
        <v>0</v>
      </c>
      <c r="B35" s="39">
        <f>'Personnel Expenses'!B31</f>
        <v>0</v>
      </c>
      <c r="C35" s="39" t="str">
        <f>'Personnel Expenses'!C31</f>
        <v>3D-Animator</v>
      </c>
      <c r="D35" s="39" t="str">
        <f>'Personnel Expenses'!D31</f>
        <v>Senior</v>
      </c>
      <c r="E35" s="40" t="str">
        <f>'Personnel Expenses'!E31</f>
        <v>Planstelle</v>
      </c>
      <c r="F35" s="41">
        <f>'Personnel Expenses'!F31</f>
        <v>0</v>
      </c>
      <c r="G35" s="42">
        <f>'Personnel Expenses'!Q31</f>
        <v>0</v>
      </c>
      <c r="H35" s="83"/>
      <c r="I35" s="84"/>
      <c r="J35" s="84"/>
      <c r="K35" s="84"/>
      <c r="L35" s="84"/>
      <c r="M35" s="85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  <c r="Z35" s="83"/>
      <c r="AA35" s="84"/>
      <c r="AB35" s="84"/>
    </row>
    <row r="36" spans="1:28" s="43" customFormat="1" outlineLevel="1" x14ac:dyDescent="0.25">
      <c r="A36" s="39">
        <f>'Personnel Expenses'!A32</f>
        <v>0</v>
      </c>
      <c r="B36" s="39">
        <f>'Personnel Expenses'!B32</f>
        <v>0</v>
      </c>
      <c r="C36" s="39" t="str">
        <f>'Personnel Expenses'!C32</f>
        <v>2D Artist</v>
      </c>
      <c r="D36" s="39" t="str">
        <f>'Personnel Expenses'!D32</f>
        <v>Senior</v>
      </c>
      <c r="E36" s="40" t="str">
        <f>'Personnel Expenses'!E32</f>
        <v>H. Mustermann</v>
      </c>
      <c r="F36" s="41">
        <f>'Personnel Expenses'!F32</f>
        <v>3000</v>
      </c>
      <c r="G36" s="42">
        <f>'Personnel Expenses'!Q32</f>
        <v>3628.25</v>
      </c>
      <c r="H36" s="83"/>
      <c r="I36" s="84"/>
      <c r="J36" s="84"/>
      <c r="K36" s="84">
        <v>0.5</v>
      </c>
      <c r="L36" s="84">
        <v>1</v>
      </c>
      <c r="M36" s="85">
        <v>0.5</v>
      </c>
      <c r="N36" s="80"/>
      <c r="O36" s="81"/>
      <c r="P36" s="81"/>
      <c r="Q36" s="81">
        <v>1</v>
      </c>
      <c r="R36" s="81">
        <v>1</v>
      </c>
      <c r="S36" s="81">
        <v>1</v>
      </c>
      <c r="T36" s="81">
        <v>1</v>
      </c>
      <c r="U36" s="81"/>
      <c r="V36" s="81"/>
      <c r="W36" s="81"/>
      <c r="X36" s="81">
        <v>1</v>
      </c>
      <c r="Y36" s="82">
        <v>1</v>
      </c>
      <c r="Z36" s="83">
        <v>0.5</v>
      </c>
      <c r="AA36" s="84">
        <v>0.5</v>
      </c>
      <c r="AB36" s="84">
        <v>0.5</v>
      </c>
    </row>
    <row r="37" spans="1:28" s="43" customFormat="1" outlineLevel="1" x14ac:dyDescent="0.25">
      <c r="A37" s="39">
        <f>'Personnel Expenses'!A33</f>
        <v>0</v>
      </c>
      <c r="B37" s="39">
        <f>'Personnel Expenses'!B33</f>
        <v>0</v>
      </c>
      <c r="C37" s="39" t="str">
        <f>'Personnel Expenses'!C33</f>
        <v>2D Artist</v>
      </c>
      <c r="D37" s="39" t="str">
        <f>'Personnel Expenses'!D33</f>
        <v>Junior</v>
      </c>
      <c r="E37" s="40" t="str">
        <f>'Personnel Expenses'!E33</f>
        <v>H. Mustermann</v>
      </c>
      <c r="F37" s="41">
        <f>'Personnel Expenses'!F33</f>
        <v>2000</v>
      </c>
      <c r="G37" s="42">
        <f>'Personnel Expenses'!Q33</f>
        <v>2435.5</v>
      </c>
      <c r="H37" s="83"/>
      <c r="I37" s="84"/>
      <c r="J37" s="84"/>
      <c r="K37" s="84"/>
      <c r="L37" s="84"/>
      <c r="M37" s="85"/>
      <c r="N37" s="80"/>
      <c r="O37" s="81"/>
      <c r="P37" s="81"/>
      <c r="Q37" s="81">
        <v>1</v>
      </c>
      <c r="R37" s="81">
        <v>1</v>
      </c>
      <c r="S37" s="81">
        <v>1</v>
      </c>
      <c r="T37" s="81">
        <v>1</v>
      </c>
      <c r="U37" s="81"/>
      <c r="V37" s="81"/>
      <c r="W37" s="81"/>
      <c r="X37" s="81"/>
      <c r="Y37" s="82"/>
      <c r="Z37" s="83"/>
      <c r="AA37" s="84"/>
      <c r="AB37" s="84"/>
    </row>
    <row r="38" spans="1:28" s="43" customFormat="1" outlineLevel="1" x14ac:dyDescent="0.25">
      <c r="A38" s="39">
        <f>'Personnel Expenses'!A34</f>
        <v>0</v>
      </c>
      <c r="B38" s="39">
        <f>'Personnel Expenses'!B34</f>
        <v>0</v>
      </c>
      <c r="C38" s="39" t="str">
        <f>'Personnel Expenses'!C34</f>
        <v>2D Artist</v>
      </c>
      <c r="D38" s="39" t="str">
        <f>'Personnel Expenses'!D34</f>
        <v>Junior</v>
      </c>
      <c r="E38" s="40" t="str">
        <f>'Personnel Expenses'!E34</f>
        <v>Planstelle</v>
      </c>
      <c r="F38" s="41">
        <f>'Personnel Expenses'!F34</f>
        <v>0</v>
      </c>
      <c r="G38" s="42">
        <f>'Personnel Expenses'!Q34</f>
        <v>0</v>
      </c>
      <c r="H38" s="83"/>
      <c r="I38" s="84"/>
      <c r="J38" s="84"/>
      <c r="K38" s="84"/>
      <c r="L38" s="84"/>
      <c r="M38" s="85"/>
      <c r="N38" s="80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3"/>
      <c r="AA38" s="84"/>
      <c r="AB38" s="84"/>
    </row>
    <row r="39" spans="1:28" s="381" customFormat="1" x14ac:dyDescent="0.25">
      <c r="A39" s="371">
        <f>'Personnel Expenses'!A35</f>
        <v>7</v>
      </c>
      <c r="B39" s="371" t="str">
        <f>'Personnel Expenses'!B35</f>
        <v>Quality Assurance</v>
      </c>
      <c r="C39" s="371">
        <f>'Personnel Expenses'!C35</f>
        <v>0</v>
      </c>
      <c r="D39" s="371">
        <f>'Personnel Expenses'!D35</f>
        <v>0</v>
      </c>
      <c r="E39" s="372">
        <f>'Personnel Expenses'!E35</f>
        <v>0</v>
      </c>
      <c r="F39" s="373">
        <f>'Personnel Expenses'!F35</f>
        <v>0</v>
      </c>
      <c r="G39" s="374">
        <f>'Personnel Expenses'!Q35</f>
        <v>0</v>
      </c>
      <c r="H39" s="375"/>
      <c r="I39" s="376"/>
      <c r="J39" s="376"/>
      <c r="K39" s="376"/>
      <c r="L39" s="376"/>
      <c r="M39" s="377"/>
      <c r="N39" s="378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80"/>
      <c r="Z39" s="375"/>
      <c r="AA39" s="376"/>
      <c r="AB39" s="376"/>
    </row>
    <row r="40" spans="1:28" s="43" customFormat="1" outlineLevel="1" x14ac:dyDescent="0.25">
      <c r="A40" s="39">
        <f>'Personnel Expenses'!A36</f>
        <v>0</v>
      </c>
      <c r="B40" s="39">
        <f>'Personnel Expenses'!B36</f>
        <v>0</v>
      </c>
      <c r="C40" s="39" t="str">
        <f>'Personnel Expenses'!C36</f>
        <v>QA-Manager</v>
      </c>
      <c r="D40" s="39" t="str">
        <f>'Personnel Expenses'!D36</f>
        <v>Senior</v>
      </c>
      <c r="E40" s="40" t="str">
        <f>'Personnel Expenses'!E36</f>
        <v>H. Mustermann</v>
      </c>
      <c r="F40" s="41">
        <f>'Personnel Expenses'!F36</f>
        <v>3000</v>
      </c>
      <c r="G40" s="42">
        <f>'Personnel Expenses'!Q36</f>
        <v>3628.25</v>
      </c>
      <c r="H40" s="83"/>
      <c r="I40" s="84"/>
      <c r="J40" s="84"/>
      <c r="K40" s="84"/>
      <c r="L40" s="84"/>
      <c r="M40" s="85"/>
      <c r="N40" s="80"/>
      <c r="O40" s="81"/>
      <c r="P40" s="81"/>
      <c r="Q40" s="81"/>
      <c r="R40" s="81"/>
      <c r="S40" s="81"/>
      <c r="T40" s="81">
        <v>0.5</v>
      </c>
      <c r="U40" s="81">
        <v>0.5</v>
      </c>
      <c r="V40" s="81">
        <v>0.5</v>
      </c>
      <c r="W40" s="81">
        <v>1</v>
      </c>
      <c r="X40" s="81">
        <v>1</v>
      </c>
      <c r="Y40" s="82">
        <v>1</v>
      </c>
      <c r="Z40" s="83">
        <v>0.5</v>
      </c>
      <c r="AA40" s="84">
        <v>0.5</v>
      </c>
      <c r="AB40" s="84">
        <v>0.5</v>
      </c>
    </row>
    <row r="41" spans="1:28" s="43" customFormat="1" outlineLevel="1" x14ac:dyDescent="0.25">
      <c r="A41" s="39">
        <f>'Personnel Expenses'!A37</f>
        <v>0</v>
      </c>
      <c r="B41" s="39">
        <f>'Personnel Expenses'!B37</f>
        <v>0</v>
      </c>
      <c r="C41" s="39" t="str">
        <f>'Personnel Expenses'!C37</f>
        <v>QA-Assistant</v>
      </c>
      <c r="D41" s="39" t="str">
        <f>'Personnel Expenses'!D37</f>
        <v>Junior</v>
      </c>
      <c r="E41" s="40" t="str">
        <f>'Personnel Expenses'!E37</f>
        <v>H. Mustermann</v>
      </c>
      <c r="F41" s="41">
        <f>'Personnel Expenses'!F37</f>
        <v>2000</v>
      </c>
      <c r="G41" s="42">
        <f>'Personnel Expenses'!Q37</f>
        <v>2435.5</v>
      </c>
      <c r="H41" s="83"/>
      <c r="I41" s="84"/>
      <c r="J41" s="84"/>
      <c r="K41" s="84"/>
      <c r="L41" s="84"/>
      <c r="M41" s="85"/>
      <c r="N41" s="80"/>
      <c r="O41" s="81"/>
      <c r="P41" s="81"/>
      <c r="Q41" s="81"/>
      <c r="R41" s="81"/>
      <c r="S41" s="81"/>
      <c r="T41" s="81">
        <v>0.5</v>
      </c>
      <c r="U41" s="81">
        <v>0.5</v>
      </c>
      <c r="V41" s="81">
        <v>0.5</v>
      </c>
      <c r="W41" s="81">
        <v>1</v>
      </c>
      <c r="X41" s="81">
        <v>1</v>
      </c>
      <c r="Y41" s="82">
        <v>1</v>
      </c>
      <c r="Z41" s="83">
        <v>0.5</v>
      </c>
      <c r="AA41" s="84">
        <v>0.5</v>
      </c>
      <c r="AB41" s="84">
        <v>0.5</v>
      </c>
    </row>
    <row r="42" spans="1:28" s="43" customFormat="1" outlineLevel="1" x14ac:dyDescent="0.25">
      <c r="A42" s="39">
        <f>'Personnel Expenses'!A38</f>
        <v>0</v>
      </c>
      <c r="B42" s="39">
        <f>'Personnel Expenses'!B38</f>
        <v>0</v>
      </c>
      <c r="C42" s="39" t="str">
        <f>'Personnel Expenses'!C38</f>
        <v>QA-Assistant</v>
      </c>
      <c r="D42" s="39" t="str">
        <f>'Personnel Expenses'!D38</f>
        <v>temp</v>
      </c>
      <c r="E42" s="40" t="str">
        <f>'Personnel Expenses'!E38</f>
        <v>Planstelle</v>
      </c>
      <c r="F42" s="41">
        <f>'Personnel Expenses'!F38</f>
        <v>0</v>
      </c>
      <c r="G42" s="42">
        <f>'Personnel Expenses'!Q38</f>
        <v>0</v>
      </c>
      <c r="H42" s="83"/>
      <c r="I42" s="84"/>
      <c r="J42" s="84"/>
      <c r="K42" s="84"/>
      <c r="L42" s="84"/>
      <c r="M42" s="85"/>
      <c r="N42" s="80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  <c r="Z42" s="83"/>
      <c r="AA42" s="84"/>
      <c r="AB42" s="84"/>
    </row>
    <row r="43" spans="1:28" s="43" customFormat="1" outlineLevel="1" x14ac:dyDescent="0.25">
      <c r="A43" s="39">
        <f>'Personnel Expenses'!A39</f>
        <v>0</v>
      </c>
      <c r="B43" s="39">
        <f>'Personnel Expenses'!B39</f>
        <v>0</v>
      </c>
      <c r="C43" s="39" t="str">
        <f>'Personnel Expenses'!C39</f>
        <v>QA-Assistant</v>
      </c>
      <c r="D43" s="39" t="str">
        <f>'Personnel Expenses'!D39</f>
        <v>temp</v>
      </c>
      <c r="E43" s="40" t="str">
        <f>'Personnel Expenses'!E39</f>
        <v>Planstelle</v>
      </c>
      <c r="F43" s="41">
        <f>'Personnel Expenses'!F39</f>
        <v>0</v>
      </c>
      <c r="G43" s="42">
        <f>'Personnel Expenses'!Q39</f>
        <v>0</v>
      </c>
      <c r="H43" s="83"/>
      <c r="I43" s="84"/>
      <c r="J43" s="84"/>
      <c r="K43" s="84"/>
      <c r="L43" s="84"/>
      <c r="M43" s="85"/>
      <c r="N43" s="80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3"/>
      <c r="AA43" s="84"/>
      <c r="AB43" s="84"/>
    </row>
    <row r="44" spans="1:28" s="43" customFormat="1" outlineLevel="1" x14ac:dyDescent="0.25">
      <c r="A44" s="39">
        <f>'Personnel Expenses'!A40</f>
        <v>0</v>
      </c>
      <c r="B44" s="39">
        <f>'Personnel Expenses'!B40</f>
        <v>0</v>
      </c>
      <c r="C44" s="39" t="str">
        <f>'Personnel Expenses'!C40</f>
        <v>QA-Assistant</v>
      </c>
      <c r="D44" s="39" t="str">
        <f>'Personnel Expenses'!D40</f>
        <v>temp</v>
      </c>
      <c r="E44" s="40" t="str">
        <f>'Personnel Expenses'!E40</f>
        <v>Planstelle</v>
      </c>
      <c r="F44" s="41">
        <f>'Personnel Expenses'!F40</f>
        <v>0</v>
      </c>
      <c r="G44" s="42">
        <f>'Personnel Expenses'!Q40</f>
        <v>0</v>
      </c>
      <c r="H44" s="83"/>
      <c r="I44" s="84"/>
      <c r="J44" s="84"/>
      <c r="K44" s="84"/>
      <c r="L44" s="84"/>
      <c r="M44" s="85"/>
      <c r="N44" s="8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3"/>
      <c r="AA44" s="84"/>
      <c r="AB44" s="84"/>
    </row>
    <row r="45" spans="1:28" s="381" customFormat="1" x14ac:dyDescent="0.25">
      <c r="A45" s="371">
        <f>'Personnel Expenses'!A41</f>
        <v>8</v>
      </c>
      <c r="B45" s="371" t="str">
        <f>'Personnel Expenses'!B41</f>
        <v>Community Support</v>
      </c>
      <c r="C45" s="371">
        <f>'Personnel Expenses'!C41</f>
        <v>0</v>
      </c>
      <c r="D45" s="371">
        <f>'Personnel Expenses'!D41</f>
        <v>0</v>
      </c>
      <c r="E45" s="372">
        <f>'Personnel Expenses'!E41</f>
        <v>0</v>
      </c>
      <c r="F45" s="373">
        <f>'Personnel Expenses'!F41</f>
        <v>0</v>
      </c>
      <c r="G45" s="374">
        <f>'Personnel Expenses'!Q41</f>
        <v>0</v>
      </c>
      <c r="H45" s="375"/>
      <c r="I45" s="376"/>
      <c r="J45" s="376"/>
      <c r="K45" s="376"/>
      <c r="L45" s="376"/>
      <c r="M45" s="377"/>
      <c r="N45" s="378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80"/>
      <c r="Z45" s="375"/>
      <c r="AA45" s="376"/>
      <c r="AB45" s="376"/>
    </row>
    <row r="46" spans="1:28" s="43" customFormat="1" outlineLevel="1" x14ac:dyDescent="0.25">
      <c r="A46" s="39">
        <f>'Personnel Expenses'!A42</f>
        <v>0</v>
      </c>
      <c r="B46" s="39">
        <f>'Personnel Expenses'!B42</f>
        <v>0</v>
      </c>
      <c r="C46" s="39" t="str">
        <f>'Personnel Expenses'!C42</f>
        <v>Community Manager</v>
      </c>
      <c r="D46" s="39" t="str">
        <f>'Personnel Expenses'!D42</f>
        <v>Lead</v>
      </c>
      <c r="E46" s="40" t="str">
        <f>'Personnel Expenses'!E42</f>
        <v>H. Mustermann</v>
      </c>
      <c r="F46" s="41">
        <f>'Personnel Expenses'!F42</f>
        <v>4000</v>
      </c>
      <c r="G46" s="42">
        <f>'Personnel Expenses'!Q42</f>
        <v>4821</v>
      </c>
      <c r="H46" s="83"/>
      <c r="I46" s="84"/>
      <c r="J46" s="84"/>
      <c r="K46" s="84">
        <v>0.5</v>
      </c>
      <c r="L46" s="84">
        <v>0.5</v>
      </c>
      <c r="M46" s="85">
        <v>0.5</v>
      </c>
      <c r="N46" s="80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83"/>
      <c r="AA46" s="84"/>
      <c r="AB46" s="84"/>
    </row>
    <row r="47" spans="1:28" s="43" customFormat="1" outlineLevel="1" x14ac:dyDescent="0.25">
      <c r="A47" s="39">
        <f>'Personnel Expenses'!A43</f>
        <v>0</v>
      </c>
      <c r="B47" s="39">
        <f>'Personnel Expenses'!B43</f>
        <v>0</v>
      </c>
      <c r="C47" s="39" t="str">
        <f>'Personnel Expenses'!C43</f>
        <v>Community Support</v>
      </c>
      <c r="D47" s="39" t="str">
        <f>'Personnel Expenses'!D43</f>
        <v>Junior</v>
      </c>
      <c r="E47" s="40" t="str">
        <f>'Personnel Expenses'!E43</f>
        <v>Planstelle</v>
      </c>
      <c r="F47" s="41">
        <f>'Personnel Expenses'!F43</f>
        <v>0</v>
      </c>
      <c r="G47" s="42">
        <f>'Personnel Expenses'!Q43</f>
        <v>0</v>
      </c>
      <c r="H47" s="83"/>
      <c r="I47" s="84"/>
      <c r="J47" s="84"/>
      <c r="K47" s="84"/>
      <c r="L47" s="84"/>
      <c r="M47" s="85"/>
      <c r="N47" s="80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2"/>
      <c r="Z47" s="83"/>
      <c r="AA47" s="84"/>
      <c r="AB47" s="84"/>
    </row>
    <row r="48" spans="1:28" s="43" customFormat="1" outlineLevel="1" x14ac:dyDescent="0.25">
      <c r="A48" s="39">
        <f>'Personnel Expenses'!A44</f>
        <v>0</v>
      </c>
      <c r="B48" s="39">
        <f>'Personnel Expenses'!B44</f>
        <v>0</v>
      </c>
      <c r="C48" s="39" t="str">
        <f>'Personnel Expenses'!C44</f>
        <v>Community Support</v>
      </c>
      <c r="D48" s="39" t="str">
        <f>'Personnel Expenses'!D44</f>
        <v>Junior</v>
      </c>
      <c r="E48" s="40" t="str">
        <f>'Personnel Expenses'!E44</f>
        <v>Planstelle</v>
      </c>
      <c r="F48" s="41">
        <f>'Personnel Expenses'!F44</f>
        <v>0</v>
      </c>
      <c r="G48" s="42">
        <f>'Personnel Expenses'!Q44</f>
        <v>0</v>
      </c>
      <c r="H48" s="83"/>
      <c r="I48" s="84"/>
      <c r="J48" s="84"/>
      <c r="K48" s="84"/>
      <c r="L48" s="84"/>
      <c r="M48" s="85"/>
      <c r="N48" s="80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2"/>
      <c r="Z48" s="83"/>
      <c r="AA48" s="84"/>
      <c r="AB48" s="84"/>
    </row>
    <row r="49" spans="1:148" s="43" customFormat="1" outlineLevel="1" x14ac:dyDescent="0.25">
      <c r="A49" s="39">
        <f>'Personnel Expenses'!A45</f>
        <v>0</v>
      </c>
      <c r="B49" s="39">
        <f>'Personnel Expenses'!B45</f>
        <v>0</v>
      </c>
      <c r="C49" s="39" t="str">
        <f>'Personnel Expenses'!C45</f>
        <v>Community Support</v>
      </c>
      <c r="D49" s="39" t="str">
        <f>'Personnel Expenses'!D45</f>
        <v>temp</v>
      </c>
      <c r="E49" s="40" t="str">
        <f>'Personnel Expenses'!E45</f>
        <v>Planstelle</v>
      </c>
      <c r="F49" s="41">
        <f>'Personnel Expenses'!F45</f>
        <v>0</v>
      </c>
      <c r="G49" s="42">
        <f>'Personnel Expenses'!Q45</f>
        <v>0</v>
      </c>
      <c r="H49" s="83"/>
      <c r="I49" s="84"/>
      <c r="J49" s="84"/>
      <c r="K49" s="84"/>
      <c r="L49" s="84"/>
      <c r="M49" s="85"/>
      <c r="N49" s="80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  <c r="Z49" s="83"/>
      <c r="AA49" s="84"/>
      <c r="AB49" s="84"/>
    </row>
    <row r="50" spans="1:148" s="43" customFormat="1" outlineLevel="1" x14ac:dyDescent="0.25">
      <c r="A50" s="39">
        <f>'Personnel Expenses'!A46</f>
        <v>0</v>
      </c>
      <c r="B50" s="39">
        <f>'Personnel Expenses'!B46</f>
        <v>0</v>
      </c>
      <c r="C50" s="39" t="str">
        <f>'Personnel Expenses'!C46</f>
        <v>Community Support</v>
      </c>
      <c r="D50" s="39" t="str">
        <f>'Personnel Expenses'!D46</f>
        <v>temp</v>
      </c>
      <c r="E50" s="40" t="str">
        <f>'Personnel Expenses'!E46</f>
        <v>Planstelle</v>
      </c>
      <c r="F50" s="41">
        <f>'Personnel Expenses'!F46</f>
        <v>0</v>
      </c>
      <c r="G50" s="42">
        <f>'Personnel Expenses'!Q46</f>
        <v>0</v>
      </c>
      <c r="H50" s="83"/>
      <c r="I50" s="84"/>
      <c r="J50" s="84"/>
      <c r="K50" s="84"/>
      <c r="L50" s="84"/>
      <c r="M50" s="85"/>
      <c r="N50" s="80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83"/>
      <c r="AA50" s="84"/>
      <c r="AB50" s="84"/>
    </row>
    <row r="51" spans="1:148" s="43" customFormat="1" outlineLevel="1" x14ac:dyDescent="0.25">
      <c r="A51" s="44">
        <f>'Personnel Expenses'!A78</f>
        <v>0</v>
      </c>
      <c r="B51" s="44">
        <f>'Personnel Expenses'!B78</f>
        <v>0</v>
      </c>
      <c r="C51" s="44">
        <f>'Personnel Expenses'!C78</f>
        <v>0</v>
      </c>
      <c r="D51" s="44">
        <f>'Personnel Expenses'!D78</f>
        <v>0</v>
      </c>
      <c r="E51" s="45">
        <f>'Personnel Expenses'!E78</f>
        <v>0</v>
      </c>
      <c r="F51" s="86">
        <v>0</v>
      </c>
      <c r="G51" s="87">
        <v>0</v>
      </c>
      <c r="H51" s="83"/>
      <c r="I51" s="84"/>
      <c r="J51" s="84"/>
      <c r="K51" s="84"/>
      <c r="L51" s="84"/>
      <c r="M51" s="85"/>
      <c r="N51" s="88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83"/>
      <c r="AA51" s="84"/>
      <c r="AB51" s="84"/>
    </row>
    <row r="52" spans="1:148" s="38" customFormat="1" x14ac:dyDescent="0.25">
      <c r="A52" s="47"/>
      <c r="B52" s="47"/>
      <c r="C52" s="47"/>
      <c r="D52" s="48"/>
      <c r="E52" s="49"/>
      <c r="F52" s="92"/>
      <c r="G52" s="91"/>
      <c r="H52" s="93"/>
      <c r="I52" s="94"/>
      <c r="J52" s="94"/>
      <c r="K52" s="94"/>
      <c r="L52" s="94"/>
      <c r="M52" s="95"/>
      <c r="N52" s="93"/>
      <c r="O52" s="94"/>
      <c r="P52" s="95"/>
      <c r="Q52" s="96"/>
      <c r="R52" s="94"/>
      <c r="S52" s="94"/>
      <c r="T52" s="94"/>
      <c r="U52" s="94"/>
      <c r="V52" s="96"/>
      <c r="W52" s="94"/>
      <c r="X52" s="94"/>
      <c r="Y52" s="95"/>
      <c r="Z52" s="93"/>
      <c r="AA52" s="95"/>
      <c r="AB52" s="95"/>
    </row>
    <row r="53" spans="1:148" x14ac:dyDescent="0.25">
      <c r="A53" s="51"/>
      <c r="B53" s="52"/>
      <c r="C53" s="1"/>
      <c r="D53" s="53"/>
      <c r="E53" s="54"/>
      <c r="F53" s="5"/>
      <c r="G53" s="8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</row>
    <row r="69" spans="1:148" x14ac:dyDescent="0.25">
      <c r="A69" s="1"/>
      <c r="B69" s="1"/>
      <c r="C69" s="1"/>
      <c r="D69" s="53"/>
      <c r="E69" s="54"/>
      <c r="F69" s="5"/>
      <c r="G69" s="8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</row>
    <row r="70" spans="1:148" x14ac:dyDescent="0.25">
      <c r="A70" s="51"/>
      <c r="B70" s="1"/>
      <c r="C70" s="1"/>
      <c r="D70" s="53"/>
      <c r="E70" s="54"/>
      <c r="F70" s="5"/>
      <c r="G70" s="8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</row>
    <row r="71" spans="1:148" x14ac:dyDescent="0.25">
      <c r="A71" s="51"/>
      <c r="B71" s="1"/>
      <c r="C71" s="1"/>
      <c r="D71" s="53"/>
      <c r="E71" s="54"/>
      <c r="F71" s="5"/>
      <c r="G71" s="8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</row>
    <row r="72" spans="1:148" x14ac:dyDescent="0.25">
      <c r="A72" s="51"/>
      <c r="B72" s="1"/>
      <c r="C72" s="1"/>
      <c r="D72" s="53"/>
      <c r="E72" s="54"/>
      <c r="F72" s="5"/>
      <c r="G72" s="8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</row>
    <row r="73" spans="1:148" x14ac:dyDescent="0.25">
      <c r="A73" s="51"/>
      <c r="B73" s="1"/>
      <c r="C73" s="1"/>
      <c r="D73" s="53"/>
      <c r="E73" s="54"/>
      <c r="F73" s="5"/>
      <c r="G73" s="8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</row>
    <row r="74" spans="1:148" x14ac:dyDescent="0.25">
      <c r="A74" s="51"/>
      <c r="B74" s="1"/>
      <c r="C74" s="1"/>
      <c r="D74" s="53"/>
      <c r="E74" s="54"/>
      <c r="F74" s="5"/>
      <c r="G74" s="8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</row>
    <row r="75" spans="1:148" x14ac:dyDescent="0.25">
      <c r="A75" s="51"/>
      <c r="B75" s="1"/>
      <c r="C75" s="1"/>
      <c r="D75" s="53"/>
      <c r="E75" s="54"/>
      <c r="F75" s="5"/>
      <c r="G75" s="8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</row>
    <row r="76" spans="1:148" x14ac:dyDescent="0.25">
      <c r="A76" s="51"/>
      <c r="B76" s="1"/>
      <c r="C76" s="1"/>
      <c r="D76" s="53"/>
      <c r="E76" s="54"/>
      <c r="F76" s="5"/>
      <c r="G76" s="8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</row>
    <row r="77" spans="1:148" x14ac:dyDescent="0.25">
      <c r="A77" s="51"/>
      <c r="B77" s="1"/>
      <c r="C77" s="1"/>
      <c r="D77" s="53"/>
      <c r="E77" s="54"/>
      <c r="F77" s="5"/>
      <c r="G77" s="8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</row>
    <row r="78" spans="1:148" x14ac:dyDescent="0.25">
      <c r="A78" s="51"/>
      <c r="B78" s="1"/>
      <c r="C78" s="1"/>
      <c r="D78" s="53"/>
      <c r="E78" s="54"/>
      <c r="F78" s="5"/>
      <c r="G78" s="8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</row>
    <row r="79" spans="1:148" x14ac:dyDescent="0.25">
      <c r="A79" s="51"/>
      <c r="B79" s="1"/>
      <c r="C79" s="1"/>
      <c r="D79" s="53"/>
      <c r="E79" s="54"/>
      <c r="F79" s="5"/>
      <c r="G79" s="8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</row>
    <row r="80" spans="1:148" x14ac:dyDescent="0.25">
      <c r="A80" s="51"/>
      <c r="B80" s="1"/>
      <c r="C80" s="1"/>
      <c r="D80" s="53"/>
      <c r="E80" s="54"/>
      <c r="F80" s="5"/>
      <c r="G80" s="8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</row>
    <row r="81" spans="1:148" x14ac:dyDescent="0.25">
      <c r="A81" s="51"/>
      <c r="B81" s="1"/>
      <c r="C81" s="1"/>
      <c r="D81" s="53"/>
      <c r="E81" s="54"/>
      <c r="F81" s="5"/>
      <c r="G81" s="8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</row>
    <row r="82" spans="1:148" x14ac:dyDescent="0.25">
      <c r="A82" s="51"/>
      <c r="B82" s="1"/>
      <c r="C82" s="1"/>
      <c r="D82" s="53"/>
      <c r="E82" s="54"/>
      <c r="F82" s="5"/>
      <c r="G82" s="8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</row>
    <row r="83" spans="1:148" x14ac:dyDescent="0.25">
      <c r="A83" s="51"/>
      <c r="B83" s="1"/>
      <c r="C83" s="1"/>
      <c r="D83" s="53"/>
      <c r="E83" s="54"/>
      <c r="F83" s="5"/>
      <c r="G83" s="8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</row>
    <row r="84" spans="1:148" x14ac:dyDescent="0.25">
      <c r="A84" s="51"/>
      <c r="B84" s="1"/>
      <c r="C84" s="1"/>
      <c r="D84" s="53"/>
      <c r="E84" s="54"/>
      <c r="F84" s="5"/>
      <c r="G84" s="8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</row>
    <row r="85" spans="1:148" ht="16.5" thickBot="1" x14ac:dyDescent="0.3">
      <c r="A85" s="65"/>
      <c r="B85" s="66"/>
      <c r="C85" s="60"/>
      <c r="D85" s="61"/>
      <c r="E85" s="54"/>
      <c r="F85" s="5"/>
      <c r="G85" s="8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</row>
    <row r="86" spans="1:148" x14ac:dyDescent="0.25">
      <c r="A86" s="67"/>
      <c r="B86" s="63"/>
      <c r="C86" s="63"/>
      <c r="D86" s="64"/>
      <c r="E86" s="54"/>
      <c r="F86" s="5"/>
      <c r="G86" s="8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</row>
    <row r="87" spans="1:148" x14ac:dyDescent="0.25">
      <c r="A87" s="51"/>
      <c r="B87" s="1"/>
      <c r="C87" s="1"/>
      <c r="D87" s="53"/>
      <c r="E87" s="54"/>
      <c r="F87" s="5"/>
      <c r="G87" s="8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</row>
    <row r="88" spans="1:148" x14ac:dyDescent="0.25">
      <c r="A88" s="51"/>
      <c r="B88" s="1"/>
      <c r="C88" s="1"/>
      <c r="D88" s="53"/>
      <c r="E88" s="54"/>
      <c r="F88" s="5"/>
      <c r="G88" s="8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</row>
    <row r="89" spans="1:148" x14ac:dyDescent="0.25">
      <c r="A89" s="1"/>
      <c r="B89" s="1"/>
      <c r="C89" s="1"/>
      <c r="D89" s="53"/>
      <c r="E89" s="54"/>
      <c r="F89" s="5"/>
      <c r="G89" s="8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</row>
    <row r="90" spans="1:148" x14ac:dyDescent="0.25">
      <c r="A90" s="1"/>
      <c r="B90" s="1"/>
      <c r="C90" s="1"/>
      <c r="D90" s="53"/>
      <c r="E90" s="54"/>
      <c r="F90" s="5"/>
      <c r="G90" s="8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</row>
    <row r="91" spans="1:148" x14ac:dyDescent="0.25">
      <c r="A91" s="51"/>
      <c r="B91" s="1"/>
      <c r="C91" s="1"/>
      <c r="D91" s="53"/>
      <c r="E91" s="54"/>
      <c r="F91" s="5"/>
      <c r="G91" s="8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</row>
    <row r="92" spans="1:148" x14ac:dyDescent="0.25">
      <c r="A92" s="51"/>
      <c r="B92" s="1"/>
      <c r="C92" s="1"/>
      <c r="D92" s="53"/>
      <c r="E92" s="54"/>
      <c r="F92" s="5"/>
      <c r="G92" s="8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</row>
    <row r="93" spans="1:148" x14ac:dyDescent="0.25">
      <c r="A93" s="51"/>
      <c r="B93" s="1"/>
      <c r="C93" s="1"/>
      <c r="D93" s="53"/>
      <c r="E93" s="54"/>
      <c r="F93" s="5"/>
      <c r="G93" s="8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</row>
    <row r="94" spans="1:148" x14ac:dyDescent="0.25">
      <c r="A94" s="51"/>
      <c r="B94" s="68"/>
      <c r="C94" s="1"/>
      <c r="D94" s="53"/>
      <c r="E94" s="54"/>
      <c r="F94" s="5"/>
      <c r="G94" s="8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</row>
    <row r="95" spans="1:148" ht="16.5" thickBot="1" x14ac:dyDescent="0.3">
      <c r="A95" s="69"/>
      <c r="B95" s="69"/>
      <c r="C95" s="69"/>
      <c r="D95" s="70"/>
      <c r="E95" s="54"/>
      <c r="F95" s="5"/>
      <c r="G95" s="8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</row>
    <row r="96" spans="1:148" ht="16.5" thickTop="1" x14ac:dyDescent="0.25">
      <c r="A96" s="71"/>
      <c r="B96" s="71"/>
      <c r="C96" s="71"/>
      <c r="D96" s="71"/>
      <c r="E96" s="54"/>
      <c r="F96" s="5"/>
      <c r="G96" s="8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</row>
    <row r="97" spans="1:148" x14ac:dyDescent="0.25">
      <c r="A97" s="72"/>
      <c r="B97" s="72"/>
      <c r="C97" s="73"/>
      <c r="D97" s="73"/>
      <c r="E97" s="54"/>
      <c r="F97" s="5"/>
      <c r="G97" s="8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</row>
    <row r="98" spans="1:148" x14ac:dyDescent="0.25">
      <c r="A98" s="74"/>
      <c r="B98" s="75"/>
      <c r="C98" s="74"/>
      <c r="D98" s="74"/>
      <c r="E98" s="54"/>
      <c r="F98" s="5"/>
      <c r="G98" s="8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</row>
    <row r="99" spans="1:148" x14ac:dyDescent="0.25">
      <c r="A99" s="54"/>
      <c r="B99" s="54"/>
      <c r="C99" s="54"/>
      <c r="D99" s="54"/>
      <c r="E99" s="54"/>
      <c r="F99" s="5"/>
      <c r="G99" s="8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</row>
    <row r="100" spans="1:148" x14ac:dyDescent="0.25">
      <c r="A100" s="54"/>
      <c r="B100" s="54"/>
      <c r="C100" s="54"/>
      <c r="D100" s="54"/>
      <c r="E100" s="54"/>
      <c r="F100" s="5"/>
      <c r="G100" s="8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</row>
    <row r="101" spans="1:148" x14ac:dyDescent="0.25">
      <c r="A101" s="54"/>
      <c r="B101" s="54"/>
      <c r="C101" s="54"/>
      <c r="D101" s="54"/>
      <c r="E101" s="54"/>
      <c r="F101" s="5"/>
      <c r="G101" s="8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</row>
    <row r="102" spans="1:148" x14ac:dyDescent="0.25">
      <c r="A102" s="54"/>
      <c r="B102" s="54"/>
      <c r="C102" s="54"/>
      <c r="D102" s="54"/>
      <c r="E102" s="54"/>
      <c r="F102" s="5"/>
      <c r="G102" s="8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</row>
    <row r="103" spans="1:148" x14ac:dyDescent="0.25">
      <c r="A103" s="54"/>
      <c r="B103" s="54"/>
      <c r="C103" s="54"/>
      <c r="D103" s="54"/>
      <c r="E103" s="54"/>
      <c r="F103" s="5"/>
      <c r="G103" s="8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</row>
    <row r="104" spans="1:148" x14ac:dyDescent="0.25">
      <c r="A104" s="54"/>
      <c r="B104" s="54"/>
      <c r="C104" s="54"/>
      <c r="D104" s="54"/>
      <c r="E104" s="54"/>
      <c r="F104" s="5"/>
      <c r="G104" s="8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</row>
    <row r="105" spans="1:148" x14ac:dyDescent="0.25">
      <c r="A105" s="54"/>
      <c r="B105" s="54"/>
      <c r="C105" s="54"/>
      <c r="D105" s="54"/>
      <c r="E105" s="54"/>
      <c r="F105" s="5"/>
      <c r="G105" s="8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</row>
    <row r="106" spans="1:148" x14ac:dyDescent="0.25">
      <c r="A106" s="54"/>
      <c r="B106" s="54"/>
      <c r="C106" s="54"/>
      <c r="D106" s="54"/>
      <c r="E106" s="54"/>
      <c r="F106" s="5"/>
      <c r="G106" s="8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</row>
    <row r="107" spans="1:148" x14ac:dyDescent="0.25">
      <c r="A107" s="54"/>
      <c r="B107" s="54"/>
      <c r="C107" s="54"/>
      <c r="D107" s="54"/>
      <c r="E107" s="54"/>
      <c r="F107" s="5"/>
      <c r="G107" s="8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</row>
    <row r="108" spans="1:148" x14ac:dyDescent="0.25">
      <c r="A108" s="54"/>
      <c r="B108" s="54"/>
      <c r="C108" s="54"/>
      <c r="D108" s="54"/>
      <c r="E108" s="54"/>
      <c r="F108" s="5"/>
      <c r="G108" s="8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</row>
    <row r="109" spans="1:148" x14ac:dyDescent="0.25">
      <c r="A109" s="54"/>
      <c r="B109" s="54"/>
      <c r="C109" s="54"/>
      <c r="D109" s="54"/>
      <c r="E109" s="54"/>
      <c r="F109" s="5"/>
      <c r="G109" s="8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</row>
    <row r="110" spans="1:148" x14ac:dyDescent="0.25">
      <c r="A110" s="54"/>
      <c r="B110" s="54"/>
      <c r="C110" s="54"/>
      <c r="D110" s="54"/>
      <c r="E110" s="54"/>
      <c r="F110" s="5"/>
      <c r="G110" s="8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</row>
    <row r="111" spans="1:148" x14ac:dyDescent="0.25">
      <c r="A111" s="54"/>
      <c r="B111" s="54"/>
      <c r="C111" s="54"/>
      <c r="D111" s="54"/>
      <c r="E111" s="54"/>
      <c r="F111" s="5"/>
      <c r="G111" s="8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</row>
    <row r="112" spans="1:148" x14ac:dyDescent="0.25">
      <c r="A112" s="54"/>
      <c r="B112" s="54"/>
      <c r="C112" s="54"/>
      <c r="D112" s="54"/>
      <c r="E112" s="54"/>
      <c r="F112" s="5"/>
      <c r="G112" s="8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</row>
    <row r="113" spans="1:148" x14ac:dyDescent="0.25">
      <c r="A113" s="54"/>
      <c r="B113" s="54"/>
      <c r="C113" s="54"/>
      <c r="D113" s="54"/>
      <c r="E113" s="54"/>
      <c r="F113" s="5"/>
      <c r="G113" s="8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</row>
    <row r="114" spans="1:148" x14ac:dyDescent="0.25">
      <c r="A114" s="54"/>
      <c r="B114" s="54"/>
      <c r="C114" s="54"/>
      <c r="D114" s="54"/>
      <c r="E114" s="54"/>
      <c r="F114" s="5"/>
      <c r="G114" s="8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</row>
    <row r="115" spans="1:148" x14ac:dyDescent="0.25">
      <c r="A115" s="54"/>
      <c r="B115" s="54"/>
      <c r="C115" s="54"/>
      <c r="D115" s="54"/>
      <c r="E115" s="54"/>
      <c r="F115" s="5"/>
      <c r="G115" s="8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</row>
    <row r="116" spans="1:148" x14ac:dyDescent="0.25">
      <c r="A116" s="54"/>
      <c r="B116" s="54"/>
      <c r="C116" s="54"/>
      <c r="D116" s="54"/>
      <c r="E116" s="54"/>
      <c r="F116" s="5"/>
      <c r="G116" s="8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</row>
    <row r="117" spans="1:148" x14ac:dyDescent="0.25">
      <c r="A117" s="54"/>
      <c r="B117" s="54"/>
      <c r="C117" s="54"/>
      <c r="D117" s="54"/>
      <c r="E117" s="54"/>
      <c r="F117" s="5"/>
      <c r="G117" s="8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</row>
    <row r="118" spans="1:148" x14ac:dyDescent="0.25">
      <c r="A118" s="54"/>
      <c r="B118" s="54"/>
      <c r="C118" s="54"/>
      <c r="D118" s="54"/>
      <c r="E118" s="54"/>
      <c r="F118" s="5"/>
      <c r="G118" s="8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</row>
    <row r="119" spans="1:148" x14ac:dyDescent="0.25">
      <c r="A119" s="54"/>
      <c r="B119" s="54"/>
      <c r="C119" s="54"/>
      <c r="D119" s="54"/>
      <c r="E119" s="54"/>
      <c r="F119" s="5"/>
      <c r="G119" s="8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</row>
    <row r="120" spans="1:148" x14ac:dyDescent="0.25">
      <c r="A120" s="54"/>
      <c r="B120" s="54"/>
      <c r="C120" s="54"/>
      <c r="D120" s="54"/>
      <c r="E120" s="54"/>
      <c r="F120" s="5"/>
      <c r="G120" s="8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</row>
    <row r="121" spans="1:148" x14ac:dyDescent="0.25">
      <c r="A121" s="54"/>
      <c r="B121" s="54"/>
      <c r="C121" s="54"/>
      <c r="D121" s="54"/>
      <c r="E121" s="54"/>
      <c r="F121" s="5"/>
      <c r="G121" s="8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</row>
    <row r="122" spans="1:148" x14ac:dyDescent="0.25">
      <c r="A122" s="54"/>
      <c r="B122" s="54"/>
      <c r="C122" s="54"/>
      <c r="D122" s="54"/>
      <c r="E122" s="54"/>
      <c r="F122" s="5"/>
      <c r="G122" s="8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</row>
    <row r="123" spans="1:148" x14ac:dyDescent="0.25">
      <c r="A123" s="54"/>
      <c r="B123" s="54"/>
      <c r="C123" s="54"/>
      <c r="D123" s="54"/>
      <c r="E123" s="54"/>
      <c r="F123" s="5"/>
      <c r="G123" s="8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</row>
    <row r="124" spans="1:148" x14ac:dyDescent="0.25">
      <c r="A124" s="54"/>
      <c r="B124" s="54"/>
      <c r="C124" s="54"/>
      <c r="D124" s="54"/>
      <c r="E124" s="54"/>
      <c r="F124" s="5"/>
      <c r="G124" s="8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</row>
    <row r="125" spans="1:148" x14ac:dyDescent="0.25">
      <c r="A125" s="54"/>
      <c r="B125" s="54"/>
      <c r="C125" s="54"/>
      <c r="D125" s="54"/>
      <c r="E125" s="54"/>
      <c r="F125" s="5"/>
      <c r="G125" s="8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</row>
    <row r="126" spans="1:148" x14ac:dyDescent="0.25">
      <c r="A126" s="54"/>
      <c r="B126" s="54"/>
      <c r="C126" s="54"/>
      <c r="D126" s="54"/>
      <c r="E126" s="54"/>
      <c r="F126" s="5"/>
      <c r="G126" s="8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</row>
    <row r="127" spans="1:148" x14ac:dyDescent="0.25">
      <c r="A127" s="54"/>
      <c r="B127" s="54"/>
      <c r="C127" s="54"/>
      <c r="D127" s="54"/>
      <c r="E127" s="54"/>
      <c r="F127" s="5"/>
      <c r="G127" s="8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</row>
    <row r="128" spans="1:148" x14ac:dyDescent="0.25">
      <c r="A128" s="54"/>
      <c r="B128" s="54"/>
      <c r="C128" s="54"/>
      <c r="D128" s="54"/>
      <c r="E128" s="54"/>
      <c r="F128" s="5"/>
      <c r="G128" s="8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</row>
    <row r="129" spans="1:148" x14ac:dyDescent="0.25">
      <c r="A129" s="54"/>
      <c r="B129" s="54"/>
      <c r="C129" s="54"/>
      <c r="D129" s="54"/>
      <c r="E129" s="54"/>
      <c r="F129" s="5"/>
      <c r="G129" s="8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</row>
    <row r="130" spans="1:148" x14ac:dyDescent="0.25">
      <c r="A130" s="54"/>
      <c r="B130" s="54"/>
      <c r="C130" s="54"/>
      <c r="D130" s="54"/>
      <c r="E130" s="54"/>
      <c r="F130" s="5"/>
      <c r="G130" s="8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</row>
    <row r="131" spans="1:148" x14ac:dyDescent="0.25">
      <c r="A131" s="54"/>
      <c r="B131" s="54"/>
      <c r="C131" s="54"/>
      <c r="D131" s="54"/>
      <c r="E131" s="54"/>
      <c r="F131" s="5"/>
      <c r="G131" s="8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</row>
    <row r="132" spans="1:148" x14ac:dyDescent="0.25">
      <c r="A132" s="54"/>
      <c r="B132" s="54"/>
      <c r="C132" s="54"/>
      <c r="D132" s="54"/>
      <c r="E132" s="54"/>
      <c r="F132" s="5"/>
      <c r="G132" s="8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</row>
    <row r="133" spans="1:148" x14ac:dyDescent="0.25">
      <c r="A133" s="54"/>
      <c r="B133" s="54"/>
      <c r="C133" s="54"/>
      <c r="D133" s="54"/>
      <c r="E133" s="54"/>
      <c r="F133" s="5"/>
      <c r="G133" s="8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</row>
    <row r="134" spans="1:148" x14ac:dyDescent="0.25">
      <c r="A134" s="54"/>
      <c r="B134" s="54"/>
      <c r="C134" s="54"/>
      <c r="D134" s="54"/>
      <c r="E134" s="54"/>
      <c r="F134" s="5"/>
      <c r="G134" s="8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</row>
    <row r="135" spans="1:148" x14ac:dyDescent="0.25">
      <c r="A135" s="54"/>
      <c r="B135" s="54"/>
      <c r="C135" s="54"/>
      <c r="D135" s="54"/>
      <c r="E135" s="54"/>
      <c r="F135" s="5"/>
      <c r="G135" s="8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</row>
    <row r="136" spans="1:148" x14ac:dyDescent="0.25">
      <c r="A136" s="54"/>
      <c r="B136" s="54"/>
      <c r="C136" s="54"/>
      <c r="D136" s="54"/>
      <c r="E136" s="54"/>
      <c r="F136" s="5"/>
      <c r="G136" s="8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</row>
    <row r="137" spans="1:148" x14ac:dyDescent="0.25">
      <c r="A137" s="54"/>
      <c r="B137" s="54"/>
      <c r="C137" s="54"/>
      <c r="D137" s="54"/>
      <c r="E137" s="54"/>
      <c r="F137" s="5"/>
      <c r="G137" s="8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</row>
    <row r="138" spans="1:148" x14ac:dyDescent="0.25">
      <c r="A138" s="54"/>
      <c r="B138" s="54"/>
      <c r="C138" s="54"/>
      <c r="D138" s="54"/>
      <c r="E138" s="54"/>
      <c r="F138" s="5"/>
      <c r="G138" s="8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</row>
    <row r="139" spans="1:148" x14ac:dyDescent="0.25">
      <c r="A139" s="54"/>
      <c r="B139" s="54"/>
      <c r="C139" s="54"/>
      <c r="D139" s="54"/>
      <c r="E139" s="54"/>
      <c r="F139" s="5"/>
      <c r="G139" s="8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</row>
    <row r="140" spans="1:148" x14ac:dyDescent="0.25">
      <c r="A140" s="54"/>
      <c r="B140" s="54"/>
      <c r="C140" s="54"/>
      <c r="D140" s="54"/>
      <c r="E140" s="54"/>
      <c r="F140" s="5"/>
      <c r="G140" s="8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</row>
    <row r="141" spans="1:148" x14ac:dyDescent="0.25">
      <c r="A141" s="54"/>
      <c r="B141" s="54"/>
      <c r="C141" s="54"/>
      <c r="D141" s="54"/>
      <c r="E141" s="54"/>
      <c r="F141" s="5"/>
      <c r="G141" s="8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</row>
    <row r="142" spans="1:148" x14ac:dyDescent="0.25">
      <c r="A142" s="54"/>
      <c r="B142" s="54"/>
      <c r="C142" s="54"/>
      <c r="D142" s="54"/>
      <c r="E142" s="54"/>
      <c r="F142" s="5"/>
      <c r="G142" s="8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</row>
    <row r="143" spans="1:148" x14ac:dyDescent="0.25">
      <c r="A143" s="54"/>
      <c r="B143" s="54"/>
      <c r="C143" s="54"/>
      <c r="D143" s="54"/>
      <c r="E143" s="54"/>
      <c r="F143" s="5"/>
      <c r="G143" s="8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</row>
    <row r="144" spans="1:148" x14ac:dyDescent="0.25">
      <c r="A144" s="54"/>
      <c r="B144" s="54"/>
      <c r="C144" s="54"/>
      <c r="D144" s="54"/>
      <c r="E144" s="54"/>
      <c r="F144" s="5"/>
      <c r="G144" s="8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</row>
    <row r="145" spans="1:148" x14ac:dyDescent="0.25">
      <c r="A145" s="54"/>
      <c r="B145" s="54"/>
      <c r="C145" s="54"/>
      <c r="D145" s="54"/>
      <c r="E145" s="54"/>
      <c r="F145" s="5"/>
      <c r="G145" s="8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</row>
    <row r="146" spans="1:148" x14ac:dyDescent="0.25">
      <c r="A146" s="54"/>
      <c r="B146" s="54"/>
      <c r="C146" s="54"/>
      <c r="D146" s="54"/>
      <c r="E146" s="54"/>
      <c r="F146" s="5"/>
      <c r="G146" s="8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</row>
    <row r="147" spans="1:148" x14ac:dyDescent="0.25">
      <c r="A147" s="54"/>
      <c r="B147" s="54"/>
      <c r="C147" s="54"/>
      <c r="D147" s="54"/>
      <c r="E147" s="54"/>
      <c r="F147" s="5"/>
      <c r="G147" s="8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</row>
    <row r="148" spans="1:148" x14ac:dyDescent="0.25">
      <c r="A148" s="54"/>
      <c r="B148" s="54"/>
      <c r="C148" s="54"/>
      <c r="D148" s="54"/>
      <c r="E148" s="54"/>
      <c r="F148" s="5"/>
      <c r="G148" s="8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</row>
    <row r="149" spans="1:148" x14ac:dyDescent="0.25">
      <c r="A149" s="54"/>
      <c r="B149" s="54"/>
      <c r="C149" s="54"/>
      <c r="D149" s="54"/>
      <c r="E149" s="54"/>
      <c r="F149" s="5"/>
      <c r="G149" s="8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</row>
    <row r="150" spans="1:148" x14ac:dyDescent="0.25">
      <c r="A150" s="54"/>
      <c r="B150" s="54"/>
      <c r="C150" s="54"/>
      <c r="D150" s="54"/>
      <c r="E150" s="54"/>
      <c r="F150" s="5"/>
      <c r="G150" s="8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</row>
    <row r="151" spans="1:148" x14ac:dyDescent="0.25">
      <c r="A151" s="54"/>
      <c r="B151" s="54"/>
      <c r="C151" s="54"/>
      <c r="D151" s="54"/>
      <c r="E151" s="54"/>
      <c r="F151" s="5"/>
      <c r="G151" s="8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</row>
    <row r="152" spans="1:148" x14ac:dyDescent="0.25">
      <c r="A152" s="54"/>
      <c r="B152" s="54"/>
      <c r="C152" s="54"/>
      <c r="D152" s="54"/>
      <c r="E152" s="54"/>
      <c r="F152" s="5"/>
      <c r="G152" s="8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</row>
    <row r="153" spans="1:148" x14ac:dyDescent="0.25">
      <c r="A153" s="54"/>
      <c r="B153" s="54"/>
      <c r="C153" s="54"/>
      <c r="D153" s="54"/>
      <c r="E153" s="54"/>
      <c r="F153" s="5"/>
      <c r="G153" s="8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</row>
    <row r="154" spans="1:148" x14ac:dyDescent="0.25">
      <c r="A154" s="54"/>
      <c r="B154" s="54"/>
      <c r="C154" s="54"/>
      <c r="D154" s="54"/>
      <c r="E154" s="54"/>
      <c r="F154" s="5"/>
      <c r="G154" s="8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</row>
    <row r="155" spans="1:148" x14ac:dyDescent="0.25">
      <c r="A155" s="54"/>
      <c r="B155" s="54"/>
      <c r="C155" s="54"/>
      <c r="D155" s="54"/>
      <c r="E155" s="54"/>
      <c r="F155" s="5"/>
      <c r="G155" s="8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</row>
    <row r="156" spans="1:148" x14ac:dyDescent="0.25">
      <c r="A156" s="54"/>
      <c r="B156" s="54"/>
      <c r="C156" s="54"/>
      <c r="D156" s="54"/>
      <c r="E156" s="54"/>
      <c r="F156" s="5"/>
      <c r="G156" s="8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</row>
    <row r="157" spans="1:148" x14ac:dyDescent="0.25">
      <c r="A157" s="54"/>
      <c r="B157" s="54"/>
      <c r="C157" s="54"/>
      <c r="D157" s="54"/>
      <c r="E157" s="54"/>
      <c r="F157" s="5"/>
      <c r="G157" s="8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</row>
    <row r="158" spans="1:148" x14ac:dyDescent="0.25">
      <c r="A158" s="54"/>
      <c r="B158" s="54"/>
      <c r="C158" s="54"/>
      <c r="D158" s="54"/>
      <c r="E158" s="54"/>
      <c r="F158" s="5"/>
      <c r="G158" s="8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</row>
    <row r="159" spans="1:148" x14ac:dyDescent="0.25">
      <c r="A159" s="54"/>
      <c r="B159" s="54"/>
      <c r="C159" s="54"/>
      <c r="D159" s="54"/>
      <c r="E159" s="54"/>
      <c r="F159" s="5"/>
      <c r="G159" s="8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</row>
    <row r="160" spans="1:148" x14ac:dyDescent="0.25">
      <c r="A160" s="54"/>
      <c r="B160" s="54"/>
      <c r="C160" s="54"/>
      <c r="D160" s="54"/>
      <c r="E160" s="54"/>
      <c r="F160" s="5"/>
      <c r="G160" s="8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</row>
    <row r="161" spans="1:148" x14ac:dyDescent="0.25">
      <c r="A161" s="54"/>
      <c r="B161" s="54"/>
      <c r="C161" s="54"/>
      <c r="D161" s="54"/>
      <c r="E161" s="54"/>
      <c r="F161" s="5"/>
      <c r="G161" s="8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</row>
    <row r="162" spans="1:148" x14ac:dyDescent="0.25">
      <c r="A162" s="54"/>
      <c r="B162" s="54"/>
      <c r="C162" s="54"/>
      <c r="D162" s="54"/>
      <c r="E162" s="54"/>
      <c r="F162" s="5"/>
      <c r="G162" s="8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</row>
    <row r="163" spans="1:148" x14ac:dyDescent="0.25">
      <c r="A163" s="54"/>
      <c r="B163" s="54"/>
      <c r="C163" s="54"/>
      <c r="D163" s="54"/>
      <c r="E163" s="54"/>
      <c r="F163" s="5"/>
      <c r="G163" s="8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</row>
    <row r="164" spans="1:148" x14ac:dyDescent="0.25">
      <c r="A164" s="54"/>
      <c r="B164" s="54"/>
      <c r="C164" s="54"/>
      <c r="D164" s="54"/>
      <c r="E164" s="54"/>
      <c r="F164" s="5"/>
      <c r="G164" s="8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</row>
    <row r="165" spans="1:148" x14ac:dyDescent="0.25">
      <c r="A165" s="54"/>
      <c r="B165" s="54"/>
      <c r="C165" s="54"/>
      <c r="D165" s="54"/>
      <c r="E165" s="54"/>
      <c r="F165" s="5"/>
      <c r="G165" s="8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</row>
    <row r="166" spans="1:148" x14ac:dyDescent="0.25">
      <c r="A166" s="54"/>
      <c r="B166" s="54"/>
      <c r="C166" s="54"/>
      <c r="D166" s="54"/>
      <c r="E166" s="54"/>
      <c r="F166" s="5"/>
      <c r="G166" s="8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</row>
    <row r="167" spans="1:148" x14ac:dyDescent="0.25">
      <c r="A167" s="54"/>
      <c r="B167" s="54"/>
      <c r="C167" s="54"/>
      <c r="D167" s="54"/>
      <c r="E167" s="54"/>
      <c r="F167" s="5"/>
      <c r="G167" s="8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</row>
    <row r="168" spans="1:148" x14ac:dyDescent="0.25">
      <c r="A168" s="54"/>
      <c r="B168" s="54"/>
      <c r="C168" s="54"/>
      <c r="D168" s="54"/>
      <c r="E168" s="54"/>
      <c r="F168" s="5"/>
      <c r="G168" s="8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</row>
    <row r="169" spans="1:148" x14ac:dyDescent="0.25">
      <c r="A169" s="54"/>
      <c r="B169" s="54"/>
      <c r="C169" s="54"/>
      <c r="D169" s="54"/>
      <c r="E169" s="54"/>
      <c r="F169" s="5"/>
      <c r="G169" s="8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</row>
    <row r="170" spans="1:148" x14ac:dyDescent="0.25">
      <c r="A170" s="54"/>
      <c r="B170" s="54"/>
      <c r="C170" s="54"/>
      <c r="D170" s="54"/>
      <c r="E170" s="54"/>
      <c r="F170" s="5"/>
      <c r="G170" s="8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</row>
    <row r="171" spans="1:148" x14ac:dyDescent="0.25">
      <c r="A171" s="54"/>
      <c r="B171" s="54"/>
      <c r="C171" s="54"/>
      <c r="D171" s="54"/>
      <c r="E171" s="54"/>
      <c r="F171" s="5"/>
      <c r="G171" s="8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</row>
    <row r="172" spans="1:148" x14ac:dyDescent="0.25">
      <c r="A172" s="54"/>
      <c r="B172" s="54"/>
      <c r="C172" s="54"/>
      <c r="D172" s="54"/>
      <c r="E172" s="54"/>
      <c r="F172" s="5"/>
      <c r="G172" s="8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</row>
    <row r="173" spans="1:148" x14ac:dyDescent="0.25">
      <c r="A173" s="54"/>
      <c r="B173" s="54"/>
      <c r="C173" s="54"/>
      <c r="D173" s="54"/>
      <c r="E173" s="54"/>
      <c r="F173" s="5"/>
      <c r="G173" s="8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</row>
    <row r="174" spans="1:148" x14ac:dyDescent="0.25">
      <c r="A174" s="54"/>
      <c r="B174" s="54"/>
      <c r="C174" s="54"/>
      <c r="D174" s="54"/>
      <c r="E174" s="54"/>
      <c r="F174" s="5"/>
      <c r="G174" s="8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</row>
    <row r="175" spans="1:148" x14ac:dyDescent="0.25">
      <c r="A175" s="54"/>
      <c r="B175" s="54"/>
      <c r="C175" s="54"/>
      <c r="D175" s="54"/>
      <c r="E175" s="54"/>
      <c r="F175" s="5"/>
      <c r="G175" s="8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</row>
    <row r="176" spans="1:148" x14ac:dyDescent="0.25">
      <c r="A176" s="54"/>
      <c r="B176" s="54"/>
      <c r="C176" s="54"/>
      <c r="D176" s="54"/>
      <c r="E176" s="54"/>
      <c r="F176" s="5"/>
      <c r="G176" s="8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</row>
    <row r="177" spans="1:148" x14ac:dyDescent="0.25">
      <c r="A177" s="54"/>
      <c r="B177" s="54"/>
      <c r="C177" s="54"/>
      <c r="D177" s="54"/>
      <c r="E177" s="54"/>
      <c r="F177" s="5"/>
      <c r="G177" s="8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</row>
    <row r="178" spans="1:148" x14ac:dyDescent="0.25">
      <c r="A178" s="54"/>
      <c r="B178" s="54"/>
      <c r="C178" s="54"/>
      <c r="D178" s="54"/>
      <c r="E178" s="54"/>
      <c r="F178" s="5"/>
      <c r="G178" s="8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</row>
    <row r="179" spans="1:148" x14ac:dyDescent="0.25">
      <c r="A179" s="54"/>
      <c r="B179" s="54"/>
      <c r="C179" s="54"/>
      <c r="D179" s="54"/>
      <c r="E179" s="54"/>
      <c r="F179" s="5"/>
      <c r="G179" s="8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</row>
    <row r="180" spans="1:148" x14ac:dyDescent="0.25">
      <c r="A180" s="54"/>
      <c r="B180" s="54"/>
      <c r="C180" s="54"/>
      <c r="D180" s="54"/>
      <c r="E180" s="54"/>
      <c r="F180" s="5"/>
      <c r="G180" s="8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</row>
    <row r="181" spans="1:148" x14ac:dyDescent="0.25">
      <c r="A181" s="54"/>
      <c r="B181" s="54"/>
      <c r="C181" s="54"/>
      <c r="D181" s="54"/>
      <c r="E181" s="54"/>
      <c r="F181" s="5"/>
      <c r="G181" s="8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</row>
    <row r="182" spans="1:148" x14ac:dyDescent="0.25">
      <c r="A182" s="54"/>
      <c r="B182" s="54"/>
      <c r="C182" s="54"/>
      <c r="D182" s="54"/>
      <c r="E182" s="54"/>
      <c r="F182" s="5"/>
      <c r="G182" s="8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</row>
    <row r="183" spans="1:148" x14ac:dyDescent="0.25">
      <c r="A183" s="54"/>
      <c r="B183" s="54"/>
      <c r="C183" s="54"/>
      <c r="D183" s="54"/>
      <c r="E183" s="54"/>
      <c r="F183" s="5"/>
      <c r="G183" s="8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</row>
    <row r="184" spans="1:148" x14ac:dyDescent="0.25">
      <c r="A184" s="54"/>
      <c r="B184" s="54"/>
      <c r="C184" s="54"/>
      <c r="D184" s="54"/>
      <c r="E184" s="54"/>
      <c r="F184" s="5"/>
      <c r="G184" s="8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</row>
    <row r="185" spans="1:148" x14ac:dyDescent="0.25">
      <c r="A185" s="54"/>
      <c r="B185" s="54"/>
      <c r="C185" s="54"/>
      <c r="D185" s="54"/>
      <c r="E185" s="54"/>
      <c r="F185" s="5"/>
      <c r="G185" s="8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</row>
    <row r="186" spans="1:148" x14ac:dyDescent="0.25">
      <c r="A186" s="54"/>
      <c r="B186" s="54"/>
      <c r="C186" s="54"/>
      <c r="D186" s="54"/>
      <c r="E186" s="54"/>
      <c r="F186" s="5"/>
      <c r="G186" s="8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</row>
    <row r="187" spans="1:148" x14ac:dyDescent="0.25">
      <c r="A187" s="54"/>
      <c r="B187" s="54"/>
      <c r="C187" s="54"/>
      <c r="D187" s="54"/>
      <c r="E187" s="54"/>
      <c r="F187" s="5"/>
      <c r="G187" s="8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</row>
    <row r="188" spans="1:148" x14ac:dyDescent="0.25">
      <c r="A188" s="54"/>
      <c r="B188" s="54"/>
      <c r="C188" s="54"/>
      <c r="D188" s="54"/>
      <c r="E188" s="54"/>
      <c r="F188" s="5"/>
      <c r="G188" s="8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</row>
    <row r="189" spans="1:148" x14ac:dyDescent="0.25">
      <c r="A189" s="54"/>
      <c r="B189" s="54"/>
      <c r="C189" s="54"/>
      <c r="D189" s="54"/>
      <c r="E189" s="54"/>
      <c r="F189" s="5"/>
      <c r="G189" s="8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</row>
    <row r="190" spans="1:148" x14ac:dyDescent="0.25">
      <c r="A190" s="54"/>
      <c r="B190" s="54"/>
      <c r="C190" s="54"/>
      <c r="D190" s="54"/>
      <c r="E190" s="54"/>
      <c r="F190" s="5"/>
      <c r="G190" s="8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</row>
    <row r="191" spans="1:148" x14ac:dyDescent="0.25">
      <c r="A191" s="54"/>
      <c r="B191" s="54"/>
      <c r="C191" s="54"/>
      <c r="D191" s="54"/>
      <c r="E191" s="54"/>
      <c r="F191" s="5"/>
      <c r="G191" s="8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</row>
    <row r="192" spans="1:148" x14ac:dyDescent="0.25">
      <c r="A192" s="54"/>
      <c r="B192" s="54"/>
      <c r="C192" s="54"/>
      <c r="D192" s="54"/>
      <c r="E192" s="54"/>
      <c r="F192" s="5"/>
      <c r="G192" s="8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</row>
    <row r="193" spans="1:148" x14ac:dyDescent="0.25">
      <c r="A193" s="54"/>
      <c r="B193" s="54"/>
      <c r="C193" s="54"/>
      <c r="D193" s="54"/>
      <c r="E193" s="54"/>
      <c r="F193" s="5"/>
      <c r="G193" s="8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</row>
    <row r="194" spans="1:148" x14ac:dyDescent="0.25">
      <c r="A194" s="54"/>
      <c r="B194" s="54"/>
      <c r="C194" s="54"/>
      <c r="D194" s="54"/>
      <c r="E194" s="54"/>
      <c r="F194" s="5"/>
      <c r="G194" s="8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</row>
    <row r="195" spans="1:148" x14ac:dyDescent="0.25">
      <c r="A195" s="54"/>
      <c r="B195" s="54"/>
      <c r="C195" s="54"/>
      <c r="D195" s="54"/>
      <c r="E195" s="54"/>
      <c r="F195" s="5"/>
      <c r="G195" s="8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</row>
    <row r="196" spans="1:148" x14ac:dyDescent="0.25">
      <c r="A196" s="54"/>
      <c r="B196" s="54"/>
      <c r="C196" s="54"/>
      <c r="D196" s="54"/>
      <c r="E196" s="54"/>
      <c r="F196" s="5"/>
      <c r="G196" s="8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</row>
    <row r="197" spans="1:148" x14ac:dyDescent="0.25">
      <c r="A197" s="54"/>
      <c r="B197" s="54"/>
      <c r="C197" s="54"/>
      <c r="D197" s="54"/>
      <c r="E197" s="54"/>
      <c r="F197" s="5"/>
      <c r="G197" s="8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</row>
    <row r="198" spans="1:148" x14ac:dyDescent="0.25">
      <c r="A198" s="54"/>
      <c r="B198" s="54"/>
      <c r="C198" s="54"/>
      <c r="D198" s="54"/>
      <c r="E198" s="54"/>
      <c r="F198" s="5"/>
      <c r="G198" s="8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</row>
    <row r="199" spans="1:148" x14ac:dyDescent="0.25">
      <c r="A199" s="54"/>
      <c r="B199" s="54"/>
      <c r="C199" s="54"/>
      <c r="D199" s="54"/>
      <c r="E199" s="54"/>
      <c r="F199" s="5"/>
      <c r="G199" s="8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</row>
    <row r="200" spans="1:148" x14ac:dyDescent="0.25">
      <c r="A200" s="54"/>
      <c r="B200" s="54"/>
      <c r="C200" s="54"/>
      <c r="D200" s="54"/>
      <c r="E200" s="54"/>
      <c r="F200" s="5"/>
      <c r="G200" s="8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</row>
    <row r="201" spans="1:148" x14ac:dyDescent="0.25">
      <c r="A201" s="54"/>
      <c r="B201" s="54"/>
      <c r="C201" s="54"/>
      <c r="D201" s="54"/>
      <c r="E201" s="54"/>
      <c r="F201" s="5"/>
      <c r="G201" s="8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</row>
    <row r="202" spans="1:148" x14ac:dyDescent="0.25">
      <c r="A202" s="54"/>
      <c r="B202" s="54"/>
      <c r="C202" s="54"/>
      <c r="D202" s="54"/>
      <c r="E202" s="54"/>
      <c r="F202" s="5"/>
      <c r="G202" s="8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</row>
    <row r="203" spans="1:148" x14ac:dyDescent="0.25">
      <c r="A203" s="54"/>
      <c r="B203" s="54"/>
      <c r="C203" s="54"/>
      <c r="D203" s="54"/>
      <c r="E203" s="54"/>
      <c r="F203" s="5"/>
      <c r="G203" s="8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</row>
    <row r="204" spans="1:148" x14ac:dyDescent="0.25">
      <c r="A204" s="54"/>
      <c r="B204" s="54"/>
      <c r="C204" s="54"/>
      <c r="D204" s="54"/>
      <c r="E204" s="54"/>
      <c r="F204" s="5"/>
      <c r="G204" s="8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</row>
    <row r="205" spans="1:148" x14ac:dyDescent="0.25">
      <c r="A205" s="54"/>
      <c r="B205" s="54"/>
      <c r="C205" s="54"/>
      <c r="D205" s="54"/>
      <c r="E205" s="54"/>
      <c r="F205" s="5"/>
      <c r="G205" s="8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</row>
    <row r="206" spans="1:148" x14ac:dyDescent="0.25">
      <c r="A206" s="54"/>
      <c r="B206" s="54"/>
      <c r="C206" s="54"/>
      <c r="D206" s="54"/>
      <c r="E206" s="54"/>
      <c r="F206" s="5"/>
      <c r="G206" s="8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</row>
    <row r="207" spans="1:148" x14ac:dyDescent="0.25">
      <c r="A207" s="54"/>
      <c r="B207" s="54"/>
      <c r="C207" s="54"/>
      <c r="D207" s="54"/>
      <c r="E207" s="54"/>
      <c r="F207" s="5"/>
      <c r="G207" s="8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</row>
    <row r="208" spans="1:148" x14ac:dyDescent="0.25">
      <c r="A208" s="54"/>
      <c r="B208" s="54"/>
      <c r="C208" s="54"/>
      <c r="D208" s="54"/>
      <c r="E208" s="54"/>
      <c r="F208" s="5"/>
      <c r="G208" s="8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</row>
    <row r="209" spans="1:148" x14ac:dyDescent="0.25">
      <c r="A209" s="54"/>
      <c r="B209" s="54"/>
      <c r="C209" s="54"/>
      <c r="D209" s="54"/>
      <c r="E209" s="54"/>
      <c r="F209" s="5"/>
      <c r="G209" s="8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</row>
    <row r="210" spans="1:148" x14ac:dyDescent="0.25">
      <c r="A210" s="54"/>
      <c r="B210" s="54"/>
      <c r="C210" s="54"/>
      <c r="D210" s="54"/>
      <c r="E210" s="54"/>
      <c r="F210" s="5"/>
      <c r="G210" s="8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</row>
    <row r="211" spans="1:148" x14ac:dyDescent="0.25">
      <c r="A211" s="54"/>
      <c r="B211" s="54"/>
      <c r="C211" s="54"/>
      <c r="D211" s="54"/>
      <c r="E211" s="54"/>
      <c r="F211" s="5"/>
      <c r="G211" s="8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</row>
    <row r="212" spans="1:148" x14ac:dyDescent="0.25">
      <c r="A212" s="54"/>
      <c r="B212" s="54"/>
      <c r="C212" s="54"/>
      <c r="D212" s="54"/>
      <c r="E212" s="54"/>
      <c r="F212" s="5"/>
      <c r="G212" s="8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</row>
    <row r="213" spans="1:148" x14ac:dyDescent="0.25">
      <c r="A213" s="54"/>
      <c r="B213" s="54"/>
      <c r="C213" s="54"/>
      <c r="D213" s="54"/>
      <c r="E213" s="54"/>
      <c r="F213" s="5"/>
      <c r="G213" s="8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</row>
    <row r="214" spans="1:148" x14ac:dyDescent="0.25">
      <c r="A214" s="54"/>
      <c r="B214" s="54"/>
      <c r="C214" s="54"/>
      <c r="D214" s="54"/>
      <c r="E214" s="54"/>
      <c r="F214" s="5"/>
      <c r="G214" s="8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</row>
    <row r="215" spans="1:148" x14ac:dyDescent="0.25">
      <c r="A215" s="54"/>
      <c r="B215" s="54"/>
      <c r="C215" s="54"/>
      <c r="D215" s="54"/>
      <c r="E215" s="54"/>
      <c r="F215" s="5"/>
      <c r="G215" s="8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</row>
    <row r="216" spans="1:148" x14ac:dyDescent="0.25">
      <c r="A216" s="54"/>
      <c r="B216" s="54"/>
      <c r="C216" s="54"/>
      <c r="D216" s="54"/>
      <c r="E216" s="54"/>
      <c r="F216" s="5"/>
      <c r="G216" s="8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</row>
    <row r="217" spans="1:148" x14ac:dyDescent="0.25">
      <c r="A217" s="54"/>
      <c r="B217" s="54"/>
      <c r="C217" s="54"/>
      <c r="D217" s="54"/>
      <c r="E217" s="54"/>
      <c r="F217" s="5"/>
      <c r="G217" s="8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</row>
    <row r="218" spans="1:148" x14ac:dyDescent="0.25">
      <c r="A218" s="54"/>
      <c r="B218" s="54"/>
      <c r="C218" s="54"/>
      <c r="D218" s="54"/>
      <c r="E218" s="54"/>
      <c r="F218" s="5"/>
      <c r="G218" s="8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</row>
    <row r="219" spans="1:148" x14ac:dyDescent="0.25">
      <c r="A219" s="54"/>
      <c r="B219" s="54"/>
      <c r="C219" s="54"/>
      <c r="D219" s="54"/>
      <c r="E219" s="54"/>
      <c r="F219" s="5"/>
      <c r="G219" s="8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</row>
    <row r="220" spans="1:148" x14ac:dyDescent="0.25">
      <c r="A220" s="54"/>
      <c r="B220" s="54"/>
      <c r="C220" s="54"/>
      <c r="D220" s="54"/>
      <c r="E220" s="54"/>
      <c r="F220" s="5"/>
      <c r="G220" s="8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</row>
    <row r="221" spans="1:148" x14ac:dyDescent="0.25">
      <c r="A221" s="54"/>
      <c r="B221" s="54"/>
      <c r="C221" s="54"/>
      <c r="D221" s="54"/>
      <c r="E221" s="54"/>
      <c r="F221" s="5"/>
      <c r="G221" s="8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</row>
    <row r="222" spans="1:148" x14ac:dyDescent="0.25">
      <c r="A222" s="54"/>
      <c r="B222" s="54"/>
      <c r="C222" s="54"/>
      <c r="D222" s="54"/>
      <c r="E222" s="54"/>
      <c r="F222" s="5"/>
      <c r="G222" s="8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</row>
    <row r="223" spans="1:148" x14ac:dyDescent="0.25">
      <c r="A223" s="54"/>
      <c r="B223" s="54"/>
      <c r="C223" s="54"/>
      <c r="D223" s="54"/>
      <c r="E223" s="54"/>
      <c r="F223" s="5"/>
      <c r="G223" s="8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</row>
    <row r="224" spans="1:148" x14ac:dyDescent="0.25">
      <c r="A224" s="54"/>
      <c r="B224" s="54"/>
      <c r="C224" s="54"/>
      <c r="D224" s="54"/>
      <c r="E224" s="54"/>
      <c r="F224" s="5"/>
      <c r="G224" s="8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</row>
    <row r="225" spans="1:148" x14ac:dyDescent="0.25">
      <c r="A225" s="54"/>
      <c r="B225" s="54"/>
      <c r="C225" s="54"/>
      <c r="D225" s="54"/>
      <c r="E225" s="54"/>
      <c r="F225" s="5"/>
      <c r="G225" s="8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</row>
    <row r="226" spans="1:148" x14ac:dyDescent="0.25">
      <c r="A226" s="54"/>
      <c r="B226" s="54"/>
      <c r="C226" s="54"/>
      <c r="D226" s="54"/>
      <c r="E226" s="54"/>
      <c r="F226" s="5"/>
      <c r="G226" s="8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</row>
    <row r="227" spans="1:148" x14ac:dyDescent="0.25">
      <c r="A227" s="54"/>
      <c r="B227" s="54"/>
      <c r="C227" s="54"/>
      <c r="D227" s="54"/>
      <c r="E227" s="54"/>
      <c r="F227" s="5"/>
      <c r="G227" s="8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</row>
    <row r="228" spans="1:148" x14ac:dyDescent="0.25">
      <c r="A228" s="54"/>
      <c r="B228" s="54"/>
      <c r="C228" s="54"/>
      <c r="D228" s="54"/>
      <c r="E228" s="54"/>
      <c r="F228" s="5"/>
      <c r="G228" s="8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</row>
    <row r="229" spans="1:148" x14ac:dyDescent="0.25">
      <c r="A229" s="54"/>
      <c r="B229" s="54"/>
      <c r="C229" s="54"/>
      <c r="D229" s="54"/>
      <c r="E229" s="54"/>
      <c r="F229" s="5"/>
      <c r="G229" s="8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</row>
    <row r="230" spans="1:148" x14ac:dyDescent="0.25">
      <c r="A230" s="54"/>
      <c r="B230" s="54"/>
      <c r="C230" s="54"/>
      <c r="D230" s="54"/>
      <c r="E230" s="54"/>
      <c r="F230" s="5"/>
      <c r="G230" s="8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</row>
    <row r="231" spans="1:148" x14ac:dyDescent="0.25">
      <c r="A231" s="54"/>
      <c r="B231" s="54"/>
      <c r="C231" s="54"/>
      <c r="D231" s="54"/>
      <c r="E231" s="54"/>
      <c r="F231" s="5"/>
      <c r="G231" s="8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</row>
    <row r="232" spans="1:148" x14ac:dyDescent="0.25">
      <c r="A232" s="54"/>
      <c r="B232" s="54"/>
      <c r="C232" s="54"/>
      <c r="D232" s="54"/>
      <c r="E232" s="54"/>
      <c r="F232" s="5"/>
      <c r="G232" s="8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</row>
    <row r="233" spans="1:148" x14ac:dyDescent="0.25">
      <c r="A233" s="54"/>
      <c r="B233" s="54"/>
      <c r="C233" s="54"/>
      <c r="D233" s="54"/>
      <c r="E233" s="54"/>
      <c r="F233" s="5"/>
      <c r="G233" s="8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</row>
    <row r="234" spans="1:148" x14ac:dyDescent="0.25">
      <c r="A234" s="54"/>
      <c r="B234" s="54"/>
      <c r="C234" s="54"/>
      <c r="D234" s="54"/>
      <c r="E234" s="54"/>
      <c r="F234" s="5"/>
      <c r="G234" s="8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</row>
    <row r="235" spans="1:148" x14ac:dyDescent="0.25">
      <c r="A235" s="54"/>
      <c r="B235" s="54"/>
      <c r="C235" s="54"/>
      <c r="D235" s="54"/>
      <c r="E235" s="54"/>
      <c r="F235" s="5"/>
      <c r="G235" s="8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</row>
    <row r="236" spans="1:148" x14ac:dyDescent="0.25">
      <c r="A236" s="54"/>
      <c r="B236" s="54"/>
      <c r="C236" s="54"/>
      <c r="D236" s="54"/>
      <c r="E236" s="54"/>
      <c r="F236" s="5"/>
      <c r="G236" s="8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</row>
    <row r="237" spans="1:148" x14ac:dyDescent="0.25">
      <c r="A237" s="54"/>
      <c r="B237" s="54"/>
      <c r="C237" s="54"/>
      <c r="D237" s="54"/>
      <c r="E237" s="54"/>
      <c r="F237" s="5"/>
      <c r="G237" s="8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</row>
    <row r="238" spans="1:148" x14ac:dyDescent="0.25">
      <c r="A238" s="54"/>
      <c r="B238" s="54"/>
      <c r="C238" s="54"/>
      <c r="D238" s="54"/>
      <c r="E238" s="54"/>
      <c r="F238" s="5"/>
      <c r="G238" s="8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</row>
    <row r="239" spans="1:148" x14ac:dyDescent="0.25">
      <c r="A239" s="54"/>
      <c r="B239" s="54"/>
      <c r="C239" s="54"/>
      <c r="D239" s="54"/>
      <c r="E239" s="54"/>
      <c r="F239" s="5"/>
      <c r="G239" s="8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</row>
    <row r="240" spans="1:148" x14ac:dyDescent="0.25">
      <c r="A240" s="54"/>
      <c r="B240" s="54"/>
      <c r="C240" s="54"/>
      <c r="D240" s="54"/>
      <c r="E240" s="54"/>
      <c r="F240" s="5"/>
      <c r="G240" s="8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</row>
    <row r="241" spans="1:148" x14ac:dyDescent="0.25">
      <c r="A241" s="54"/>
      <c r="B241" s="54"/>
      <c r="C241" s="54"/>
      <c r="D241" s="54"/>
      <c r="E241" s="54"/>
      <c r="F241" s="5"/>
      <c r="G241" s="8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</row>
    <row r="242" spans="1:148" x14ac:dyDescent="0.25">
      <c r="A242" s="54"/>
      <c r="B242" s="54"/>
      <c r="C242" s="54"/>
      <c r="D242" s="54"/>
      <c r="E242" s="54"/>
      <c r="F242" s="5"/>
      <c r="G242" s="8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</row>
    <row r="243" spans="1:148" x14ac:dyDescent="0.25">
      <c r="A243" s="54"/>
      <c r="B243" s="54"/>
      <c r="C243" s="54"/>
      <c r="D243" s="54"/>
      <c r="E243" s="54"/>
      <c r="F243" s="5"/>
      <c r="G243" s="8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</row>
    <row r="244" spans="1:148" x14ac:dyDescent="0.25">
      <c r="A244" s="54"/>
      <c r="B244" s="54"/>
      <c r="C244" s="54"/>
      <c r="D244" s="54"/>
      <c r="E244" s="54"/>
      <c r="F244" s="5"/>
      <c r="G244" s="8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</row>
    <row r="245" spans="1:148" x14ac:dyDescent="0.25">
      <c r="A245" s="54"/>
      <c r="B245" s="54"/>
      <c r="C245" s="54"/>
      <c r="D245" s="54"/>
      <c r="E245" s="54"/>
      <c r="F245" s="5"/>
      <c r="G245" s="8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</row>
    <row r="246" spans="1:148" x14ac:dyDescent="0.25">
      <c r="A246" s="54"/>
      <c r="B246" s="54"/>
      <c r="C246" s="54"/>
      <c r="D246" s="54"/>
      <c r="E246" s="54"/>
      <c r="F246" s="5"/>
      <c r="G246" s="8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</row>
    <row r="247" spans="1:148" x14ac:dyDescent="0.25">
      <c r="A247" s="54"/>
      <c r="B247" s="54"/>
      <c r="C247" s="54"/>
      <c r="D247" s="54"/>
      <c r="E247" s="54"/>
      <c r="F247" s="5"/>
      <c r="G247" s="8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</row>
    <row r="248" spans="1:148" x14ac:dyDescent="0.25">
      <c r="A248" s="54"/>
      <c r="B248" s="54"/>
      <c r="C248" s="54"/>
      <c r="D248" s="54"/>
      <c r="E248" s="54"/>
      <c r="F248" s="5"/>
      <c r="G248" s="8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</row>
    <row r="249" spans="1:148" x14ac:dyDescent="0.25">
      <c r="A249" s="54"/>
      <c r="B249" s="54"/>
      <c r="C249" s="54"/>
      <c r="D249" s="54"/>
      <c r="E249" s="54"/>
      <c r="F249" s="5"/>
      <c r="G249" s="8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</row>
    <row r="250" spans="1:148" x14ac:dyDescent="0.25">
      <c r="A250" s="54"/>
      <c r="B250" s="54"/>
      <c r="C250" s="54"/>
      <c r="D250" s="54"/>
      <c r="E250" s="54"/>
      <c r="F250" s="5"/>
      <c r="G250" s="8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</row>
    <row r="251" spans="1:148" x14ac:dyDescent="0.25">
      <c r="A251" s="54"/>
      <c r="B251" s="54"/>
      <c r="C251" s="54"/>
      <c r="D251" s="54"/>
      <c r="E251" s="54"/>
      <c r="F251" s="5"/>
      <c r="G251" s="8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</row>
    <row r="252" spans="1:148" x14ac:dyDescent="0.25">
      <c r="A252" s="54"/>
      <c r="B252" s="54"/>
      <c r="C252" s="54"/>
      <c r="D252" s="54"/>
      <c r="E252" s="54"/>
      <c r="F252" s="5"/>
      <c r="G252" s="8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</row>
    <row r="253" spans="1:148" x14ac:dyDescent="0.25">
      <c r="A253" s="54"/>
      <c r="B253" s="54"/>
      <c r="C253" s="54"/>
      <c r="D253" s="54"/>
      <c r="E253" s="54"/>
      <c r="F253" s="5"/>
      <c r="G253" s="8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</row>
    <row r="254" spans="1:148" x14ac:dyDescent="0.25">
      <c r="A254" s="54"/>
      <c r="B254" s="54"/>
      <c r="C254" s="54"/>
      <c r="D254" s="54"/>
      <c r="E254" s="54"/>
      <c r="F254" s="5"/>
      <c r="G254" s="8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</row>
    <row r="255" spans="1:148" x14ac:dyDescent="0.25">
      <c r="A255" s="54"/>
      <c r="B255" s="54"/>
      <c r="C255" s="54"/>
      <c r="D255" s="54"/>
      <c r="E255" s="54"/>
      <c r="F255" s="5"/>
      <c r="G255" s="8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</row>
    <row r="256" spans="1:148" x14ac:dyDescent="0.25">
      <c r="A256" s="54"/>
      <c r="B256" s="54"/>
      <c r="C256" s="54"/>
      <c r="D256" s="54"/>
      <c r="E256" s="54"/>
      <c r="F256" s="5"/>
      <c r="G256" s="8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</row>
    <row r="257" spans="1:148" x14ac:dyDescent="0.25">
      <c r="A257" s="54"/>
      <c r="B257" s="54"/>
      <c r="C257" s="54"/>
      <c r="D257" s="54"/>
      <c r="E257" s="54"/>
      <c r="F257" s="5"/>
      <c r="G257" s="8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</row>
    <row r="258" spans="1:148" x14ac:dyDescent="0.25">
      <c r="A258" s="54"/>
      <c r="B258" s="54"/>
      <c r="C258" s="54"/>
      <c r="D258" s="54"/>
      <c r="E258" s="54"/>
      <c r="F258" s="5"/>
      <c r="G258" s="8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</row>
    <row r="259" spans="1:148" x14ac:dyDescent="0.25">
      <c r="A259" s="54"/>
      <c r="B259" s="54"/>
      <c r="C259" s="54"/>
      <c r="D259" s="54"/>
      <c r="E259" s="54"/>
      <c r="F259" s="5"/>
      <c r="G259" s="8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</row>
    <row r="260" spans="1:148" x14ac:dyDescent="0.25">
      <c r="A260" s="54"/>
      <c r="B260" s="54"/>
      <c r="C260" s="54"/>
      <c r="D260" s="54"/>
      <c r="E260" s="54"/>
      <c r="F260" s="5"/>
      <c r="G260" s="8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</row>
    <row r="261" spans="1:148" x14ac:dyDescent="0.25">
      <c r="A261" s="54"/>
      <c r="B261" s="54"/>
      <c r="C261" s="54"/>
      <c r="D261" s="54"/>
      <c r="E261" s="54"/>
      <c r="F261" s="5"/>
      <c r="G261" s="8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</row>
    <row r="262" spans="1:148" x14ac:dyDescent="0.25">
      <c r="A262" s="54"/>
      <c r="B262" s="54"/>
      <c r="C262" s="54"/>
      <c r="D262" s="54"/>
      <c r="E262" s="54"/>
      <c r="F262" s="5"/>
      <c r="G262" s="8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</row>
    <row r="263" spans="1:148" x14ac:dyDescent="0.25">
      <c r="A263" s="54"/>
      <c r="B263" s="54"/>
      <c r="C263" s="54"/>
      <c r="D263" s="54"/>
      <c r="E263" s="54"/>
      <c r="F263" s="5"/>
      <c r="G263" s="8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</row>
    <row r="264" spans="1:148" x14ac:dyDescent="0.25">
      <c r="A264" s="54"/>
      <c r="B264" s="54"/>
      <c r="C264" s="54"/>
      <c r="D264" s="54"/>
      <c r="E264" s="54"/>
      <c r="F264" s="5"/>
      <c r="G264" s="8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</row>
    <row r="265" spans="1:148" x14ac:dyDescent="0.25">
      <c r="A265" s="54"/>
      <c r="B265" s="54"/>
      <c r="C265" s="54"/>
      <c r="D265" s="54"/>
      <c r="E265" s="54"/>
      <c r="F265" s="5"/>
      <c r="G265" s="8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</row>
    <row r="266" spans="1:148" x14ac:dyDescent="0.25">
      <c r="A266" s="54"/>
      <c r="B266" s="54"/>
      <c r="C266" s="54"/>
      <c r="D266" s="54"/>
      <c r="E266" s="54"/>
      <c r="F266" s="5"/>
      <c r="G266" s="8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</row>
    <row r="267" spans="1:148" x14ac:dyDescent="0.25">
      <c r="A267" s="54"/>
      <c r="B267" s="54"/>
      <c r="C267" s="54"/>
      <c r="D267" s="54"/>
      <c r="E267" s="54"/>
      <c r="F267" s="5"/>
      <c r="G267" s="8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</row>
    <row r="268" spans="1:148" x14ac:dyDescent="0.25">
      <c r="A268" s="54"/>
      <c r="B268" s="54"/>
      <c r="C268" s="54"/>
      <c r="D268" s="54"/>
      <c r="E268" s="54"/>
      <c r="F268" s="5"/>
      <c r="G268" s="8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</row>
    <row r="269" spans="1:148" x14ac:dyDescent="0.25">
      <c r="A269" s="54"/>
      <c r="B269" s="54"/>
      <c r="C269" s="54"/>
      <c r="D269" s="54"/>
      <c r="E269" s="54"/>
      <c r="F269" s="5"/>
      <c r="G269" s="8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</row>
    <row r="270" spans="1:148" x14ac:dyDescent="0.25">
      <c r="A270" s="54"/>
      <c r="B270" s="54"/>
      <c r="C270" s="54"/>
      <c r="D270" s="54"/>
      <c r="E270" s="54"/>
      <c r="F270" s="5"/>
      <c r="G270" s="8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</row>
    <row r="271" spans="1:148" x14ac:dyDescent="0.25">
      <c r="A271" s="54"/>
      <c r="B271" s="54"/>
      <c r="C271" s="54"/>
      <c r="D271" s="54"/>
      <c r="E271" s="54"/>
      <c r="F271" s="5"/>
      <c r="G271" s="8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</row>
    <row r="272" spans="1:148" x14ac:dyDescent="0.25">
      <c r="A272" s="54"/>
      <c r="B272" s="54"/>
      <c r="C272" s="54"/>
      <c r="D272" s="54"/>
      <c r="E272" s="54"/>
      <c r="F272" s="5"/>
      <c r="G272" s="8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</row>
    <row r="273" spans="1:148" x14ac:dyDescent="0.25">
      <c r="A273" s="54"/>
      <c r="B273" s="54"/>
      <c r="C273" s="54"/>
      <c r="D273" s="54"/>
      <c r="E273" s="54"/>
      <c r="F273" s="5"/>
      <c r="G273" s="8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</row>
    <row r="274" spans="1:148" x14ac:dyDescent="0.25">
      <c r="A274" s="54"/>
      <c r="B274" s="54"/>
      <c r="C274" s="54"/>
      <c r="D274" s="54"/>
      <c r="E274" s="54"/>
      <c r="F274" s="5"/>
      <c r="G274" s="8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</row>
    <row r="275" spans="1:148" x14ac:dyDescent="0.25">
      <c r="A275" s="54"/>
      <c r="B275" s="54"/>
      <c r="C275" s="54"/>
      <c r="D275" s="54"/>
      <c r="E275" s="54"/>
      <c r="F275" s="5"/>
      <c r="G275" s="8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</row>
    <row r="276" spans="1:148" x14ac:dyDescent="0.25">
      <c r="A276" s="54"/>
      <c r="B276" s="54"/>
      <c r="C276" s="54"/>
      <c r="D276" s="54"/>
      <c r="E276" s="54"/>
      <c r="F276" s="5"/>
      <c r="G276" s="8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</row>
    <row r="277" spans="1:148" x14ac:dyDescent="0.25">
      <c r="A277" s="54"/>
      <c r="B277" s="54"/>
      <c r="C277" s="54"/>
      <c r="D277" s="54"/>
      <c r="E277" s="54"/>
      <c r="F277" s="5"/>
      <c r="G277" s="8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</row>
    <row r="278" spans="1:148" x14ac:dyDescent="0.25">
      <c r="A278" s="54"/>
      <c r="B278" s="54"/>
      <c r="C278" s="54"/>
      <c r="D278" s="54"/>
      <c r="E278" s="54"/>
      <c r="F278" s="5"/>
      <c r="G278" s="8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</row>
    <row r="279" spans="1:148" x14ac:dyDescent="0.25">
      <c r="A279" s="54"/>
      <c r="B279" s="54"/>
      <c r="C279" s="54"/>
      <c r="D279" s="54"/>
      <c r="E279" s="54"/>
      <c r="F279" s="5"/>
      <c r="G279" s="8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</row>
    <row r="280" spans="1:148" x14ac:dyDescent="0.25">
      <c r="A280" s="54"/>
      <c r="B280" s="54"/>
      <c r="C280" s="54"/>
      <c r="D280" s="54"/>
      <c r="E280" s="54"/>
      <c r="F280" s="5"/>
      <c r="G280" s="8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</row>
    <row r="281" spans="1:148" x14ac:dyDescent="0.25">
      <c r="A281" s="54"/>
      <c r="B281" s="54"/>
      <c r="C281" s="54"/>
      <c r="D281" s="54"/>
      <c r="E281" s="54"/>
      <c r="F281" s="5"/>
      <c r="G281" s="8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</row>
    <row r="282" spans="1:148" x14ac:dyDescent="0.25">
      <c r="A282" s="54"/>
      <c r="B282" s="54"/>
      <c r="C282" s="54"/>
      <c r="D282" s="54"/>
      <c r="E282" s="54"/>
      <c r="F282" s="5"/>
      <c r="G282" s="8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</row>
    <row r="283" spans="1:148" x14ac:dyDescent="0.25">
      <c r="A283" s="54"/>
      <c r="B283" s="54"/>
      <c r="C283" s="54"/>
      <c r="D283" s="54"/>
      <c r="E283" s="54"/>
      <c r="F283" s="5"/>
      <c r="G283" s="8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</row>
    <row r="284" spans="1:148" x14ac:dyDescent="0.25">
      <c r="A284" s="54"/>
      <c r="B284" s="54"/>
      <c r="C284" s="54"/>
      <c r="D284" s="54"/>
      <c r="E284" s="54"/>
      <c r="F284" s="5"/>
      <c r="G284" s="8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</row>
    <row r="285" spans="1:148" x14ac:dyDescent="0.25">
      <c r="A285" s="54"/>
      <c r="B285" s="54"/>
      <c r="C285" s="54"/>
      <c r="D285" s="54"/>
      <c r="E285" s="54"/>
      <c r="F285" s="5"/>
      <c r="G285" s="8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</row>
    <row r="286" spans="1:148" x14ac:dyDescent="0.25">
      <c r="A286" s="54"/>
      <c r="B286" s="54"/>
      <c r="C286" s="54"/>
      <c r="D286" s="54"/>
      <c r="E286" s="54"/>
      <c r="F286" s="5"/>
      <c r="G286" s="8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</row>
    <row r="287" spans="1:148" x14ac:dyDescent="0.25">
      <c r="A287" s="54"/>
      <c r="B287" s="54"/>
      <c r="C287" s="54"/>
      <c r="D287" s="54"/>
      <c r="E287" s="54"/>
      <c r="F287" s="5"/>
      <c r="G287" s="8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</row>
    <row r="288" spans="1:148" x14ac:dyDescent="0.25">
      <c r="A288" s="54"/>
      <c r="B288" s="54"/>
      <c r="C288" s="54"/>
      <c r="D288" s="54"/>
      <c r="E288" s="54"/>
      <c r="F288" s="5"/>
      <c r="G288" s="8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</row>
    <row r="289" spans="1:148" x14ac:dyDescent="0.25">
      <c r="A289" s="54"/>
      <c r="B289" s="54"/>
      <c r="C289" s="54"/>
      <c r="D289" s="54"/>
      <c r="E289" s="54"/>
      <c r="F289" s="5"/>
      <c r="G289" s="8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</row>
    <row r="290" spans="1:148" x14ac:dyDescent="0.25">
      <c r="A290" s="54"/>
      <c r="B290" s="54"/>
      <c r="C290" s="54"/>
      <c r="D290" s="54"/>
      <c r="E290" s="54"/>
      <c r="F290" s="5"/>
      <c r="G290" s="8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</row>
    <row r="291" spans="1:148" x14ac:dyDescent="0.25">
      <c r="A291" s="54"/>
      <c r="B291" s="54"/>
      <c r="C291" s="54"/>
      <c r="D291" s="54"/>
      <c r="E291" s="54"/>
      <c r="F291" s="5"/>
      <c r="G291" s="8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</row>
    <row r="292" spans="1:148" x14ac:dyDescent="0.25">
      <c r="A292" s="54"/>
      <c r="B292" s="54"/>
      <c r="C292" s="54"/>
      <c r="D292" s="54"/>
      <c r="E292" s="54"/>
      <c r="F292" s="5"/>
      <c r="G292" s="8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</row>
    <row r="293" spans="1:148" x14ac:dyDescent="0.25">
      <c r="A293" s="54"/>
      <c r="B293" s="54"/>
      <c r="C293" s="54"/>
      <c r="D293" s="54"/>
      <c r="E293" s="54"/>
      <c r="F293" s="5"/>
      <c r="G293" s="8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</row>
    <row r="294" spans="1:148" x14ac:dyDescent="0.25">
      <c r="A294" s="54"/>
      <c r="B294" s="54"/>
      <c r="C294" s="54"/>
      <c r="D294" s="54"/>
      <c r="E294" s="54"/>
      <c r="F294" s="5"/>
      <c r="G294" s="8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</row>
    <row r="295" spans="1:148" x14ac:dyDescent="0.25">
      <c r="A295" s="54"/>
      <c r="B295" s="54"/>
      <c r="C295" s="54"/>
      <c r="D295" s="54"/>
      <c r="E295" s="54"/>
      <c r="F295" s="5"/>
      <c r="G295" s="8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</row>
    <row r="296" spans="1:148" x14ac:dyDescent="0.25">
      <c r="A296" s="54"/>
      <c r="B296" s="54"/>
      <c r="C296" s="54"/>
      <c r="D296" s="54"/>
      <c r="E296" s="54"/>
      <c r="F296" s="5"/>
      <c r="G296" s="8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</row>
    <row r="297" spans="1:148" x14ac:dyDescent="0.25">
      <c r="A297" s="54"/>
      <c r="B297" s="54"/>
      <c r="C297" s="54"/>
      <c r="D297" s="54"/>
      <c r="E297" s="54"/>
      <c r="F297" s="5"/>
      <c r="G297" s="8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</row>
    <row r="298" spans="1:148" x14ac:dyDescent="0.25">
      <c r="A298" s="54"/>
      <c r="B298" s="54"/>
      <c r="C298" s="54"/>
      <c r="D298" s="54"/>
      <c r="E298" s="54"/>
      <c r="F298" s="5"/>
      <c r="G298" s="8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</row>
    <row r="299" spans="1:148" x14ac:dyDescent="0.25">
      <c r="A299" s="54"/>
      <c r="B299" s="54"/>
      <c r="C299" s="54"/>
      <c r="D299" s="54"/>
      <c r="E299" s="54"/>
      <c r="F299" s="5"/>
      <c r="G299" s="8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</row>
    <row r="300" spans="1:148" x14ac:dyDescent="0.25">
      <c r="A300" s="54"/>
      <c r="B300" s="54"/>
      <c r="C300" s="54"/>
      <c r="D300" s="54"/>
      <c r="E300" s="54"/>
      <c r="F300" s="5"/>
      <c r="G300" s="8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</row>
    <row r="301" spans="1:148" x14ac:dyDescent="0.25">
      <c r="A301" s="54"/>
      <c r="B301" s="54"/>
      <c r="C301" s="54"/>
      <c r="D301" s="54"/>
      <c r="E301" s="54"/>
      <c r="F301" s="5"/>
      <c r="G301" s="8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</row>
    <row r="302" spans="1:148" x14ac:dyDescent="0.25">
      <c r="A302" s="54"/>
      <c r="B302" s="54"/>
      <c r="C302" s="54"/>
      <c r="D302" s="54"/>
      <c r="E302" s="54"/>
      <c r="F302" s="5"/>
      <c r="G302" s="8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</row>
    <row r="303" spans="1:148" x14ac:dyDescent="0.25">
      <c r="A303" s="54"/>
      <c r="B303" s="54"/>
      <c r="C303" s="54"/>
      <c r="D303" s="54"/>
      <c r="E303" s="54"/>
      <c r="F303" s="5"/>
      <c r="G303" s="8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</row>
    <row r="304" spans="1:148" x14ac:dyDescent="0.25">
      <c r="A304" s="54"/>
      <c r="B304" s="54"/>
      <c r="C304" s="54"/>
      <c r="D304" s="54"/>
      <c r="E304" s="54"/>
      <c r="F304" s="5"/>
      <c r="G304" s="8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</row>
    <row r="305" spans="1:148" x14ac:dyDescent="0.25">
      <c r="A305" s="54"/>
      <c r="B305" s="54"/>
      <c r="C305" s="54"/>
      <c r="D305" s="54"/>
      <c r="E305" s="54"/>
      <c r="F305" s="5"/>
      <c r="G305" s="8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</row>
    <row r="306" spans="1:148" x14ac:dyDescent="0.25">
      <c r="A306" s="54"/>
      <c r="B306" s="54"/>
      <c r="C306" s="54"/>
      <c r="D306" s="54"/>
      <c r="E306" s="54"/>
      <c r="F306" s="5"/>
      <c r="G306" s="8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</row>
    <row r="307" spans="1:148" x14ac:dyDescent="0.25">
      <c r="A307" s="54"/>
      <c r="B307" s="54"/>
      <c r="C307" s="54"/>
      <c r="D307" s="54"/>
      <c r="E307" s="54"/>
      <c r="F307" s="5"/>
      <c r="G307" s="8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</row>
    <row r="308" spans="1:148" x14ac:dyDescent="0.25">
      <c r="A308" s="54"/>
      <c r="B308" s="54"/>
      <c r="C308" s="54"/>
      <c r="D308" s="54"/>
      <c r="E308" s="54"/>
      <c r="F308" s="5"/>
      <c r="G308" s="8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</row>
    <row r="309" spans="1:148" x14ac:dyDescent="0.25">
      <c r="A309" s="54"/>
      <c r="B309" s="54"/>
      <c r="C309" s="54"/>
      <c r="D309" s="54"/>
      <c r="E309" s="54"/>
      <c r="F309" s="5"/>
      <c r="G309" s="8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</row>
    <row r="310" spans="1:148" x14ac:dyDescent="0.25">
      <c r="A310" s="54"/>
      <c r="B310" s="54"/>
      <c r="C310" s="54"/>
      <c r="D310" s="54"/>
      <c r="E310" s="54"/>
      <c r="F310" s="5"/>
      <c r="G310" s="8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</row>
    <row r="311" spans="1:148" x14ac:dyDescent="0.25">
      <c r="A311" s="54"/>
      <c r="B311" s="54"/>
      <c r="C311" s="54"/>
      <c r="D311" s="54"/>
      <c r="E311" s="54"/>
      <c r="F311" s="5"/>
      <c r="G311" s="8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</row>
    <row r="312" spans="1:148" x14ac:dyDescent="0.25">
      <c r="A312" s="54"/>
      <c r="B312" s="54"/>
      <c r="C312" s="54"/>
      <c r="D312" s="54"/>
      <c r="E312" s="54"/>
      <c r="F312" s="5"/>
      <c r="G312" s="8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</row>
    <row r="313" spans="1:148" x14ac:dyDescent="0.25">
      <c r="A313" s="54"/>
      <c r="B313" s="54"/>
      <c r="C313" s="54"/>
      <c r="D313" s="54"/>
      <c r="E313" s="54"/>
      <c r="F313" s="5"/>
      <c r="G313" s="8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</row>
    <row r="314" spans="1:148" x14ac:dyDescent="0.25">
      <c r="A314" s="54"/>
      <c r="B314" s="54"/>
      <c r="C314" s="54"/>
      <c r="D314" s="54"/>
      <c r="E314" s="54"/>
      <c r="F314" s="5"/>
      <c r="G314" s="8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</row>
    <row r="315" spans="1:148" x14ac:dyDescent="0.25">
      <c r="A315" s="54"/>
      <c r="B315" s="54"/>
      <c r="C315" s="54"/>
      <c r="D315" s="54"/>
      <c r="E315" s="54"/>
      <c r="F315" s="5"/>
      <c r="G315" s="8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</row>
    <row r="316" spans="1:148" x14ac:dyDescent="0.25">
      <c r="A316" s="54"/>
      <c r="B316" s="54"/>
      <c r="C316" s="54"/>
      <c r="D316" s="54"/>
      <c r="E316" s="54"/>
      <c r="F316" s="5"/>
      <c r="G316" s="8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</row>
    <row r="317" spans="1:148" x14ac:dyDescent="0.25">
      <c r="A317" s="54"/>
      <c r="B317" s="54"/>
      <c r="C317" s="54"/>
      <c r="D317" s="54"/>
      <c r="E317" s="54"/>
      <c r="F317" s="5"/>
      <c r="G317" s="8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</row>
    <row r="318" spans="1:148" x14ac:dyDescent="0.25">
      <c r="A318" s="54"/>
      <c r="B318" s="54"/>
      <c r="C318" s="54"/>
      <c r="D318" s="54"/>
      <c r="E318" s="54"/>
      <c r="F318" s="5"/>
      <c r="G318" s="8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</row>
    <row r="319" spans="1:148" x14ac:dyDescent="0.25">
      <c r="A319" s="54"/>
      <c r="B319" s="54"/>
      <c r="C319" s="54"/>
      <c r="D319" s="54"/>
      <c r="E319" s="54"/>
      <c r="F319" s="5"/>
      <c r="G319" s="8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</row>
    <row r="320" spans="1:148" x14ac:dyDescent="0.25">
      <c r="A320" s="54"/>
      <c r="B320" s="54"/>
      <c r="C320" s="54"/>
      <c r="D320" s="54"/>
      <c r="E320" s="54"/>
      <c r="F320" s="5"/>
      <c r="G320" s="8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</row>
    <row r="321" spans="1:148" x14ac:dyDescent="0.25">
      <c r="A321" s="54"/>
      <c r="B321" s="54"/>
      <c r="C321" s="54"/>
      <c r="D321" s="54"/>
      <c r="E321" s="54"/>
      <c r="F321" s="5"/>
      <c r="G321" s="8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</row>
    <row r="322" spans="1:148" x14ac:dyDescent="0.25">
      <c r="A322" s="54"/>
      <c r="B322" s="54"/>
      <c r="C322" s="54"/>
      <c r="D322" s="54"/>
      <c r="E322" s="54"/>
      <c r="F322" s="5"/>
      <c r="G322" s="8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</row>
    <row r="323" spans="1:148" x14ac:dyDescent="0.25">
      <c r="A323" s="54"/>
      <c r="B323" s="54"/>
      <c r="C323" s="54"/>
      <c r="D323" s="54"/>
      <c r="E323" s="54"/>
      <c r="F323" s="5"/>
      <c r="G323" s="8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</row>
    <row r="324" spans="1:148" x14ac:dyDescent="0.25">
      <c r="A324" s="54"/>
      <c r="B324" s="54"/>
      <c r="C324" s="54"/>
      <c r="D324" s="54"/>
      <c r="E324" s="54"/>
      <c r="F324" s="5"/>
      <c r="G324" s="8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</row>
    <row r="325" spans="1:148" x14ac:dyDescent="0.25">
      <c r="A325" s="54"/>
      <c r="B325" s="54"/>
      <c r="C325" s="54"/>
      <c r="D325" s="54"/>
      <c r="E325" s="54"/>
      <c r="F325" s="5"/>
      <c r="G325" s="8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</row>
    <row r="326" spans="1:148" x14ac:dyDescent="0.25">
      <c r="A326" s="54"/>
      <c r="B326" s="54"/>
      <c r="C326" s="54"/>
      <c r="D326" s="54"/>
      <c r="E326" s="54"/>
      <c r="F326" s="5"/>
      <c r="G326" s="8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</row>
    <row r="327" spans="1:148" x14ac:dyDescent="0.25">
      <c r="A327" s="54"/>
      <c r="B327" s="54"/>
      <c r="C327" s="54"/>
      <c r="D327" s="54"/>
      <c r="E327" s="54"/>
      <c r="F327" s="5"/>
      <c r="G327" s="8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</row>
    <row r="328" spans="1:148" x14ac:dyDescent="0.25">
      <c r="A328" s="54"/>
      <c r="B328" s="54"/>
      <c r="C328" s="54"/>
      <c r="D328" s="54"/>
      <c r="E328" s="54"/>
      <c r="F328" s="5"/>
      <c r="G328" s="8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</row>
    <row r="329" spans="1:148" x14ac:dyDescent="0.25">
      <c r="A329" s="54"/>
      <c r="B329" s="54"/>
      <c r="C329" s="54"/>
      <c r="D329" s="54"/>
      <c r="E329" s="54"/>
      <c r="F329" s="5"/>
      <c r="G329" s="8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</row>
    <row r="330" spans="1:148" x14ac:dyDescent="0.25">
      <c r="A330" s="54"/>
      <c r="B330" s="54"/>
      <c r="C330" s="54"/>
      <c r="D330" s="54"/>
      <c r="E330" s="54"/>
      <c r="F330" s="5"/>
      <c r="G330" s="8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</row>
    <row r="331" spans="1:148" x14ac:dyDescent="0.25">
      <c r="A331" s="54"/>
      <c r="B331" s="54"/>
      <c r="C331" s="54"/>
      <c r="D331" s="54"/>
      <c r="E331" s="54"/>
      <c r="F331" s="5"/>
      <c r="G331" s="8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</row>
    <row r="332" spans="1:148" x14ac:dyDescent="0.25">
      <c r="A332" s="54"/>
      <c r="B332" s="54"/>
      <c r="C332" s="54"/>
      <c r="D332" s="54"/>
      <c r="E332" s="54"/>
      <c r="F332" s="5"/>
      <c r="G332" s="8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</row>
    <row r="333" spans="1:148" x14ac:dyDescent="0.25">
      <c r="A333" s="54"/>
      <c r="B333" s="54"/>
      <c r="C333" s="54"/>
      <c r="D333" s="54"/>
      <c r="E333" s="54"/>
      <c r="F333" s="5"/>
      <c r="G333" s="8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</row>
    <row r="334" spans="1:148" x14ac:dyDescent="0.25">
      <c r="A334" s="54"/>
      <c r="B334" s="54"/>
      <c r="C334" s="54"/>
      <c r="D334" s="54"/>
      <c r="E334" s="54"/>
      <c r="F334" s="5"/>
      <c r="G334" s="8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</row>
    <row r="335" spans="1:148" x14ac:dyDescent="0.25">
      <c r="A335" s="54"/>
      <c r="B335" s="54"/>
      <c r="C335" s="54"/>
      <c r="D335" s="54"/>
      <c r="E335" s="54"/>
      <c r="F335" s="5"/>
      <c r="G335" s="8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</row>
    <row r="336" spans="1:148" x14ac:dyDescent="0.25">
      <c r="A336" s="54"/>
      <c r="B336" s="54"/>
      <c r="C336" s="54"/>
      <c r="D336" s="54"/>
      <c r="E336" s="54"/>
      <c r="F336" s="5"/>
      <c r="G336" s="8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</row>
    <row r="337" spans="1:148" x14ac:dyDescent="0.25">
      <c r="A337" s="54"/>
      <c r="B337" s="54"/>
      <c r="C337" s="54"/>
      <c r="D337" s="54"/>
      <c r="E337" s="54"/>
      <c r="F337" s="5"/>
      <c r="G337" s="8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</row>
    <row r="338" spans="1:148" x14ac:dyDescent="0.25">
      <c r="A338" s="54"/>
      <c r="B338" s="54"/>
      <c r="C338" s="54"/>
      <c r="D338" s="54"/>
      <c r="E338" s="54"/>
      <c r="F338" s="5"/>
      <c r="G338" s="8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</row>
    <row r="339" spans="1:148" x14ac:dyDescent="0.25">
      <c r="A339" s="54"/>
      <c r="B339" s="54"/>
      <c r="C339" s="54"/>
      <c r="D339" s="54"/>
      <c r="E339" s="54"/>
      <c r="F339" s="5"/>
      <c r="G339" s="8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</row>
    <row r="340" spans="1:148" x14ac:dyDescent="0.25">
      <c r="A340" s="54"/>
      <c r="B340" s="54"/>
      <c r="C340" s="54"/>
      <c r="D340" s="54"/>
      <c r="E340" s="54"/>
      <c r="F340" s="5"/>
      <c r="G340" s="8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</row>
    <row r="341" spans="1:148" x14ac:dyDescent="0.25">
      <c r="A341" s="54"/>
      <c r="B341" s="54"/>
      <c r="C341" s="54"/>
      <c r="D341" s="54"/>
      <c r="E341" s="54"/>
      <c r="F341" s="5"/>
      <c r="G341" s="8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</row>
    <row r="342" spans="1:148" x14ac:dyDescent="0.25">
      <c r="A342" s="54"/>
      <c r="B342" s="54"/>
      <c r="C342" s="54"/>
      <c r="D342" s="54"/>
      <c r="E342" s="54"/>
      <c r="F342" s="5"/>
      <c r="G342" s="8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</row>
    <row r="343" spans="1:148" x14ac:dyDescent="0.25">
      <c r="A343" s="54"/>
      <c r="B343" s="54"/>
      <c r="C343" s="54"/>
      <c r="D343" s="54"/>
      <c r="E343" s="54"/>
      <c r="F343" s="5"/>
      <c r="G343" s="8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</row>
    <row r="344" spans="1:148" x14ac:dyDescent="0.25">
      <c r="A344" s="54"/>
      <c r="B344" s="54"/>
      <c r="C344" s="54"/>
      <c r="D344" s="54"/>
      <c r="E344" s="54"/>
      <c r="F344" s="5"/>
      <c r="G344" s="8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</row>
    <row r="345" spans="1:148" x14ac:dyDescent="0.25">
      <c r="A345" s="54"/>
      <c r="B345" s="54"/>
      <c r="C345" s="54"/>
      <c r="D345" s="54"/>
      <c r="E345" s="54"/>
      <c r="F345" s="5"/>
      <c r="G345" s="8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</row>
    <row r="346" spans="1:148" x14ac:dyDescent="0.25">
      <c r="A346" s="54"/>
      <c r="B346" s="54"/>
      <c r="C346" s="54"/>
      <c r="D346" s="54"/>
      <c r="E346" s="54"/>
      <c r="F346" s="5"/>
      <c r="G346" s="8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</row>
    <row r="347" spans="1:148" x14ac:dyDescent="0.25">
      <c r="A347" s="54"/>
      <c r="B347" s="54"/>
      <c r="C347" s="54"/>
      <c r="D347" s="54"/>
      <c r="E347" s="54"/>
      <c r="F347" s="5"/>
      <c r="G347" s="8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</row>
    <row r="348" spans="1:148" x14ac:dyDescent="0.25">
      <c r="A348" s="54"/>
      <c r="B348" s="54"/>
      <c r="C348" s="54"/>
      <c r="D348" s="54"/>
      <c r="E348" s="54"/>
      <c r="F348" s="5"/>
      <c r="G348" s="8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</row>
    <row r="349" spans="1:148" x14ac:dyDescent="0.25">
      <c r="A349" s="54"/>
      <c r="B349" s="54"/>
      <c r="C349" s="54"/>
      <c r="D349" s="54"/>
      <c r="E349" s="54"/>
      <c r="F349" s="5"/>
      <c r="G349" s="8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</row>
    <row r="350" spans="1:148" x14ac:dyDescent="0.25">
      <c r="A350" s="54"/>
      <c r="B350" s="54"/>
      <c r="C350" s="54"/>
      <c r="D350" s="54"/>
      <c r="E350" s="54"/>
      <c r="F350" s="5"/>
      <c r="G350" s="8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</row>
    <row r="351" spans="1:148" x14ac:dyDescent="0.25">
      <c r="A351" s="54"/>
      <c r="B351" s="54"/>
      <c r="C351" s="54"/>
      <c r="D351" s="54"/>
      <c r="E351" s="54"/>
      <c r="F351" s="5"/>
      <c r="G351" s="8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</row>
    <row r="352" spans="1:148" x14ac:dyDescent="0.25">
      <c r="A352" s="54"/>
      <c r="B352" s="54"/>
      <c r="C352" s="54"/>
      <c r="D352" s="54"/>
      <c r="E352" s="54"/>
      <c r="F352" s="5"/>
      <c r="G352" s="8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</row>
    <row r="353" spans="1:148" x14ac:dyDescent="0.25">
      <c r="A353" s="54"/>
      <c r="B353" s="54"/>
      <c r="C353" s="54"/>
      <c r="D353" s="54"/>
      <c r="E353" s="54"/>
      <c r="F353" s="5"/>
      <c r="G353" s="8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</row>
    <row r="354" spans="1:148" x14ac:dyDescent="0.25">
      <c r="A354" s="54"/>
      <c r="B354" s="54"/>
      <c r="C354" s="54"/>
      <c r="D354" s="54"/>
      <c r="E354" s="54"/>
      <c r="F354" s="5"/>
      <c r="G354" s="8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</row>
    <row r="355" spans="1:148" x14ac:dyDescent="0.25">
      <c r="A355" s="54"/>
      <c r="B355" s="54"/>
      <c r="C355" s="54"/>
      <c r="D355" s="54"/>
      <c r="E355" s="54"/>
      <c r="F355" s="5"/>
      <c r="G355" s="8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</row>
    <row r="356" spans="1:148" x14ac:dyDescent="0.25">
      <c r="A356" s="54"/>
      <c r="B356" s="54"/>
      <c r="C356" s="54"/>
      <c r="D356" s="54"/>
      <c r="E356" s="54"/>
      <c r="F356" s="5"/>
      <c r="G356" s="8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</row>
    <row r="357" spans="1:148" x14ac:dyDescent="0.25">
      <c r="A357" s="54"/>
      <c r="B357" s="54"/>
      <c r="C357" s="54"/>
      <c r="D357" s="54"/>
      <c r="E357" s="54"/>
      <c r="F357" s="5"/>
      <c r="G357" s="8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</row>
    <row r="358" spans="1:148" x14ac:dyDescent="0.25">
      <c r="A358" s="54"/>
      <c r="B358" s="54"/>
      <c r="C358" s="54"/>
      <c r="D358" s="54"/>
      <c r="E358" s="54"/>
      <c r="F358" s="5"/>
      <c r="G358" s="8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</row>
    <row r="359" spans="1:148" x14ac:dyDescent="0.25">
      <c r="A359" s="54"/>
      <c r="B359" s="54"/>
      <c r="C359" s="54"/>
      <c r="D359" s="54"/>
      <c r="E359" s="54"/>
      <c r="F359" s="5"/>
      <c r="G359" s="8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</row>
    <row r="360" spans="1:148" x14ac:dyDescent="0.25">
      <c r="A360" s="54"/>
      <c r="B360" s="54"/>
      <c r="C360" s="54"/>
      <c r="D360" s="54"/>
      <c r="E360" s="54"/>
      <c r="F360" s="5"/>
      <c r="G360" s="8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</row>
    <row r="361" spans="1:148" x14ac:dyDescent="0.25">
      <c r="A361" s="54"/>
      <c r="B361" s="54"/>
      <c r="C361" s="54"/>
      <c r="D361" s="54"/>
      <c r="E361" s="54"/>
      <c r="F361" s="5"/>
      <c r="G361" s="8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</row>
    <row r="362" spans="1:148" x14ac:dyDescent="0.25">
      <c r="A362" s="54"/>
      <c r="B362" s="54"/>
      <c r="C362" s="54"/>
      <c r="D362" s="54"/>
      <c r="E362" s="54"/>
      <c r="F362" s="5"/>
      <c r="G362" s="8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</row>
    <row r="363" spans="1:148" x14ac:dyDescent="0.25">
      <c r="A363" s="54"/>
      <c r="B363" s="54"/>
      <c r="C363" s="54"/>
      <c r="D363" s="54"/>
      <c r="E363" s="54"/>
      <c r="F363" s="5"/>
      <c r="G363" s="8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</row>
    <row r="364" spans="1:148" x14ac:dyDescent="0.25">
      <c r="A364" s="54"/>
      <c r="B364" s="54"/>
      <c r="C364" s="54"/>
      <c r="D364" s="54"/>
      <c r="E364" s="54"/>
      <c r="F364" s="5"/>
      <c r="G364" s="8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</row>
    <row r="365" spans="1:148" x14ac:dyDescent="0.25">
      <c r="A365" s="54"/>
      <c r="B365" s="54"/>
      <c r="C365" s="54"/>
      <c r="D365" s="54"/>
      <c r="E365" s="54"/>
      <c r="F365" s="5"/>
      <c r="G365" s="8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</row>
    <row r="366" spans="1:148" x14ac:dyDescent="0.25">
      <c r="A366" s="54"/>
      <c r="B366" s="54"/>
      <c r="C366" s="54"/>
      <c r="D366" s="54"/>
      <c r="E366" s="54"/>
      <c r="F366" s="5"/>
      <c r="G366" s="8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</row>
    <row r="367" spans="1:148" x14ac:dyDescent="0.25">
      <c r="A367" s="54"/>
      <c r="B367" s="54"/>
      <c r="C367" s="54"/>
      <c r="D367" s="54"/>
      <c r="E367" s="54"/>
      <c r="F367" s="5"/>
      <c r="G367" s="8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</row>
    <row r="368" spans="1:148" x14ac:dyDescent="0.25">
      <c r="A368" s="54"/>
      <c r="B368" s="54"/>
      <c r="C368" s="54"/>
      <c r="D368" s="54"/>
      <c r="E368" s="54"/>
      <c r="F368" s="5"/>
      <c r="G368" s="8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</row>
    <row r="369" spans="1:148" x14ac:dyDescent="0.25">
      <c r="A369" s="54"/>
      <c r="B369" s="54"/>
      <c r="C369" s="54"/>
      <c r="D369" s="54"/>
      <c r="E369" s="54"/>
      <c r="F369" s="5"/>
      <c r="G369" s="8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</row>
    <row r="370" spans="1:148" x14ac:dyDescent="0.25">
      <c r="A370" s="54"/>
      <c r="B370" s="54"/>
      <c r="C370" s="54"/>
      <c r="D370" s="54"/>
      <c r="E370" s="54"/>
      <c r="F370" s="5"/>
      <c r="G370" s="8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</row>
    <row r="371" spans="1:148" x14ac:dyDescent="0.25">
      <c r="A371" s="54"/>
      <c r="B371" s="54"/>
      <c r="C371" s="54"/>
      <c r="D371" s="54"/>
      <c r="E371" s="54"/>
      <c r="F371" s="5"/>
      <c r="G371" s="8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</row>
    <row r="372" spans="1:148" x14ac:dyDescent="0.25">
      <c r="A372" s="54"/>
      <c r="B372" s="54"/>
      <c r="C372" s="54"/>
      <c r="D372" s="54"/>
      <c r="E372" s="54"/>
      <c r="F372" s="5"/>
      <c r="G372" s="8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</row>
    <row r="373" spans="1:148" x14ac:dyDescent="0.25">
      <c r="A373" s="54"/>
      <c r="B373" s="54"/>
      <c r="C373" s="54"/>
      <c r="D373" s="54"/>
      <c r="E373" s="54"/>
      <c r="F373" s="5"/>
      <c r="G373" s="8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</row>
    <row r="374" spans="1:148" x14ac:dyDescent="0.25">
      <c r="A374" s="54"/>
      <c r="B374" s="54"/>
      <c r="C374" s="54"/>
      <c r="D374" s="54"/>
      <c r="E374" s="54"/>
      <c r="F374" s="5"/>
      <c r="G374" s="8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</row>
    <row r="375" spans="1:148" x14ac:dyDescent="0.25">
      <c r="A375" s="54"/>
      <c r="B375" s="54"/>
      <c r="C375" s="54"/>
      <c r="D375" s="54"/>
      <c r="E375" s="54"/>
      <c r="F375" s="5"/>
      <c r="G375" s="8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</row>
    <row r="376" spans="1:148" x14ac:dyDescent="0.25">
      <c r="A376" s="54"/>
      <c r="B376" s="54"/>
      <c r="C376" s="54"/>
      <c r="D376" s="54"/>
      <c r="E376" s="54"/>
      <c r="F376" s="5"/>
      <c r="G376" s="8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</row>
    <row r="377" spans="1:148" x14ac:dyDescent="0.25">
      <c r="A377" s="54"/>
      <c r="B377" s="54"/>
      <c r="C377" s="54"/>
      <c r="D377" s="54"/>
      <c r="E377" s="54"/>
      <c r="F377" s="5"/>
      <c r="G377" s="8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</row>
    <row r="378" spans="1:148" x14ac:dyDescent="0.25">
      <c r="A378" s="54"/>
      <c r="B378" s="54"/>
      <c r="C378" s="54"/>
      <c r="D378" s="54"/>
      <c r="E378" s="54"/>
      <c r="F378" s="5"/>
      <c r="G378" s="8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</row>
    <row r="379" spans="1:148" x14ac:dyDescent="0.25">
      <c r="A379" s="54"/>
      <c r="B379" s="54"/>
      <c r="C379" s="54"/>
      <c r="D379" s="54"/>
      <c r="E379" s="54"/>
      <c r="F379" s="5"/>
      <c r="G379" s="8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</row>
    <row r="380" spans="1:148" x14ac:dyDescent="0.25">
      <c r="A380" s="54"/>
      <c r="B380" s="54"/>
      <c r="C380" s="54"/>
      <c r="D380" s="54"/>
      <c r="E380" s="54"/>
      <c r="F380" s="5"/>
      <c r="G380" s="8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</row>
    <row r="381" spans="1:148" x14ac:dyDescent="0.25">
      <c r="A381" s="54"/>
      <c r="B381" s="54"/>
      <c r="C381" s="54"/>
      <c r="D381" s="54"/>
      <c r="E381" s="54"/>
      <c r="F381" s="5"/>
      <c r="G381" s="8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</row>
    <row r="382" spans="1:148" x14ac:dyDescent="0.25">
      <c r="A382" s="54"/>
      <c r="B382" s="54"/>
      <c r="C382" s="54"/>
      <c r="D382" s="54"/>
      <c r="E382" s="54"/>
      <c r="F382" s="5"/>
      <c r="G382" s="8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</row>
    <row r="383" spans="1:148" x14ac:dyDescent="0.25">
      <c r="A383" s="54"/>
      <c r="B383" s="54"/>
      <c r="C383" s="54"/>
      <c r="D383" s="54"/>
      <c r="E383" s="54"/>
      <c r="F383" s="5"/>
      <c r="G383" s="8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</row>
    <row r="384" spans="1:148" x14ac:dyDescent="0.25">
      <c r="A384" s="54"/>
      <c r="B384" s="54"/>
      <c r="C384" s="54"/>
      <c r="D384" s="54"/>
      <c r="E384" s="54"/>
      <c r="F384" s="5"/>
      <c r="G384" s="8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</row>
    <row r="385" spans="1:148" x14ac:dyDescent="0.25">
      <c r="A385" s="54"/>
      <c r="B385" s="54"/>
      <c r="C385" s="54"/>
      <c r="D385" s="54"/>
      <c r="E385" s="54"/>
      <c r="F385" s="5"/>
      <c r="G385" s="8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</row>
    <row r="386" spans="1:148" x14ac:dyDescent="0.25">
      <c r="A386" s="54"/>
      <c r="B386" s="54"/>
      <c r="C386" s="54"/>
      <c r="D386" s="54"/>
      <c r="E386" s="54"/>
      <c r="F386" s="5"/>
      <c r="G386" s="8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</row>
    <row r="387" spans="1:148" x14ac:dyDescent="0.25">
      <c r="A387" s="54"/>
      <c r="B387" s="54"/>
      <c r="C387" s="54"/>
      <c r="D387" s="54"/>
      <c r="E387" s="54"/>
      <c r="F387" s="5"/>
      <c r="G387" s="8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</row>
    <row r="388" spans="1:148" x14ac:dyDescent="0.25">
      <c r="A388" s="54"/>
      <c r="B388" s="54"/>
      <c r="C388" s="54"/>
      <c r="D388" s="54"/>
      <c r="E388" s="54"/>
      <c r="F388" s="5"/>
      <c r="G388" s="8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</row>
    <row r="389" spans="1:148" x14ac:dyDescent="0.25">
      <c r="A389" s="54"/>
      <c r="B389" s="54"/>
      <c r="C389" s="54"/>
      <c r="D389" s="54"/>
      <c r="E389" s="54"/>
      <c r="F389" s="5"/>
      <c r="G389" s="8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</row>
    <row r="390" spans="1:148" x14ac:dyDescent="0.25">
      <c r="A390" s="54"/>
      <c r="B390" s="54"/>
      <c r="C390" s="54"/>
      <c r="D390" s="54"/>
      <c r="E390" s="54"/>
      <c r="F390" s="5"/>
      <c r="G390" s="8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</row>
    <row r="391" spans="1:148" x14ac:dyDescent="0.25">
      <c r="A391" s="54"/>
      <c r="B391" s="54"/>
      <c r="C391" s="54"/>
      <c r="D391" s="54"/>
      <c r="E391" s="54"/>
      <c r="F391" s="5"/>
      <c r="G391" s="8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</row>
    <row r="392" spans="1:148" x14ac:dyDescent="0.25">
      <c r="A392" s="54"/>
      <c r="B392" s="54"/>
      <c r="C392" s="54"/>
      <c r="D392" s="54"/>
      <c r="E392" s="54"/>
      <c r="F392" s="5"/>
      <c r="G392" s="8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</row>
    <row r="393" spans="1:148" x14ac:dyDescent="0.25">
      <c r="A393" s="54"/>
      <c r="B393" s="54"/>
      <c r="C393" s="54"/>
      <c r="D393" s="54"/>
      <c r="E393" s="54"/>
      <c r="F393" s="5"/>
      <c r="G393" s="8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</row>
    <row r="394" spans="1:148" x14ac:dyDescent="0.25">
      <c r="A394" s="54"/>
      <c r="B394" s="54"/>
      <c r="C394" s="54"/>
      <c r="D394" s="54"/>
      <c r="E394" s="54"/>
      <c r="F394" s="5"/>
      <c r="G394" s="8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</row>
    <row r="395" spans="1:148" x14ac:dyDescent="0.25">
      <c r="A395" s="54"/>
      <c r="B395" s="54"/>
      <c r="C395" s="54"/>
      <c r="D395" s="54"/>
      <c r="E395" s="54"/>
      <c r="F395" s="5"/>
      <c r="G395" s="8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</row>
    <row r="396" spans="1:148" x14ac:dyDescent="0.25">
      <c r="A396" s="54"/>
      <c r="B396" s="54"/>
      <c r="C396" s="54"/>
      <c r="D396" s="54"/>
      <c r="E396" s="54"/>
      <c r="F396" s="5"/>
      <c r="G396" s="8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</row>
    <row r="397" spans="1:148" x14ac:dyDescent="0.25">
      <c r="A397" s="54"/>
      <c r="B397" s="54"/>
      <c r="C397" s="54"/>
      <c r="D397" s="54"/>
      <c r="E397" s="54"/>
      <c r="F397" s="5"/>
      <c r="G397" s="8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</row>
    <row r="398" spans="1:148" x14ac:dyDescent="0.25">
      <c r="A398" s="54"/>
      <c r="B398" s="54"/>
      <c r="C398" s="54"/>
      <c r="D398" s="54"/>
      <c r="E398" s="54"/>
      <c r="F398" s="5"/>
      <c r="G398" s="8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</row>
    <row r="399" spans="1:148" x14ac:dyDescent="0.25">
      <c r="A399" s="54"/>
      <c r="B399" s="54"/>
      <c r="C399" s="54"/>
      <c r="D399" s="54"/>
      <c r="E399" s="54"/>
      <c r="F399" s="5"/>
      <c r="G399" s="8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</row>
    <row r="400" spans="1:148" x14ac:dyDescent="0.25">
      <c r="A400" s="54"/>
      <c r="B400" s="54"/>
      <c r="C400" s="54"/>
      <c r="D400" s="54"/>
      <c r="E400" s="54"/>
      <c r="F400" s="5"/>
      <c r="G400" s="8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</row>
    <row r="401" spans="1:148" x14ac:dyDescent="0.25">
      <c r="A401" s="54"/>
      <c r="B401" s="54"/>
      <c r="C401" s="54"/>
      <c r="D401" s="54"/>
      <c r="E401" s="54"/>
      <c r="F401" s="5"/>
      <c r="G401" s="8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</row>
    <row r="402" spans="1:148" x14ac:dyDescent="0.25">
      <c r="A402" s="54"/>
      <c r="B402" s="54"/>
      <c r="C402" s="54"/>
      <c r="D402" s="54"/>
      <c r="E402" s="54"/>
      <c r="F402" s="5"/>
      <c r="G402" s="8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</row>
    <row r="403" spans="1:148" x14ac:dyDescent="0.25">
      <c r="A403" s="54"/>
      <c r="B403" s="54"/>
      <c r="C403" s="54"/>
      <c r="D403" s="54"/>
      <c r="E403" s="54"/>
      <c r="F403" s="5"/>
      <c r="G403" s="8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</row>
    <row r="404" spans="1:148" x14ac:dyDescent="0.25">
      <c r="A404" s="54"/>
      <c r="B404" s="54"/>
      <c r="C404" s="54"/>
      <c r="D404" s="54"/>
      <c r="E404" s="54"/>
      <c r="F404" s="5"/>
      <c r="G404" s="8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</row>
    <row r="405" spans="1:148" x14ac:dyDescent="0.25">
      <c r="A405" s="54"/>
      <c r="B405" s="54"/>
      <c r="C405" s="54"/>
      <c r="D405" s="54"/>
      <c r="E405" s="54"/>
      <c r="F405" s="5"/>
      <c r="G405" s="8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</row>
    <row r="406" spans="1:148" x14ac:dyDescent="0.25">
      <c r="A406" s="54"/>
      <c r="B406" s="54"/>
      <c r="C406" s="54"/>
      <c r="D406" s="54"/>
      <c r="E406" s="54"/>
      <c r="F406" s="5"/>
      <c r="G406" s="8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</row>
    <row r="407" spans="1:148" x14ac:dyDescent="0.25">
      <c r="A407" s="54"/>
      <c r="B407" s="54"/>
      <c r="C407" s="54"/>
      <c r="D407" s="54"/>
      <c r="E407" s="54"/>
      <c r="F407" s="5"/>
      <c r="G407" s="8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</row>
    <row r="408" spans="1:148" x14ac:dyDescent="0.25">
      <c r="A408" s="54"/>
      <c r="B408" s="54"/>
      <c r="C408" s="54"/>
      <c r="D408" s="54"/>
      <c r="E408" s="54"/>
      <c r="F408" s="5"/>
      <c r="G408" s="8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</row>
    <row r="409" spans="1:148" x14ac:dyDescent="0.25">
      <c r="A409" s="54"/>
      <c r="B409" s="54"/>
      <c r="C409" s="54"/>
      <c r="D409" s="54"/>
      <c r="E409" s="54"/>
      <c r="F409" s="5"/>
      <c r="G409" s="8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</row>
    <row r="410" spans="1:148" x14ac:dyDescent="0.25">
      <c r="A410" s="54"/>
      <c r="B410" s="54"/>
      <c r="C410" s="54"/>
      <c r="D410" s="54"/>
      <c r="E410" s="54"/>
      <c r="F410" s="5"/>
      <c r="G410" s="8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</row>
    <row r="411" spans="1:148" x14ac:dyDescent="0.25">
      <c r="A411" s="54"/>
      <c r="B411" s="54"/>
      <c r="C411" s="54"/>
      <c r="D411" s="54"/>
      <c r="E411" s="54"/>
      <c r="F411" s="5"/>
      <c r="G411" s="8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</row>
    <row r="412" spans="1:148" x14ac:dyDescent="0.25">
      <c r="A412" s="54"/>
      <c r="B412" s="54"/>
      <c r="C412" s="54"/>
      <c r="D412" s="54"/>
      <c r="E412" s="54"/>
      <c r="F412" s="5"/>
      <c r="G412" s="8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</row>
    <row r="413" spans="1:148" x14ac:dyDescent="0.25">
      <c r="A413" s="54"/>
      <c r="B413" s="54"/>
      <c r="C413" s="54"/>
      <c r="D413" s="54"/>
      <c r="E413" s="54"/>
      <c r="F413" s="5"/>
      <c r="G413" s="8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</row>
    <row r="414" spans="1:148" x14ac:dyDescent="0.25">
      <c r="A414" s="54"/>
      <c r="B414" s="54"/>
      <c r="C414" s="54"/>
      <c r="D414" s="54"/>
      <c r="E414" s="54"/>
      <c r="F414" s="5"/>
      <c r="G414" s="8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</row>
    <row r="415" spans="1:148" x14ac:dyDescent="0.25">
      <c r="A415" s="54"/>
      <c r="B415" s="54"/>
      <c r="C415" s="54"/>
      <c r="D415" s="54"/>
      <c r="E415" s="54"/>
      <c r="F415" s="5"/>
      <c r="G415" s="8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</row>
    <row r="416" spans="1:148" x14ac:dyDescent="0.25">
      <c r="A416" s="54"/>
      <c r="B416" s="54"/>
      <c r="C416" s="54"/>
      <c r="D416" s="54"/>
      <c r="E416" s="54"/>
      <c r="F416" s="5"/>
      <c r="G416" s="8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</row>
    <row r="417" spans="1:148" x14ac:dyDescent="0.25">
      <c r="A417" s="54"/>
      <c r="B417" s="54"/>
      <c r="C417" s="54"/>
      <c r="D417" s="54"/>
      <c r="E417" s="54"/>
      <c r="F417" s="5"/>
      <c r="G417" s="8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</row>
    <row r="418" spans="1:148" x14ac:dyDescent="0.25">
      <c r="A418" s="54"/>
      <c r="B418" s="54"/>
      <c r="C418" s="54"/>
      <c r="D418" s="54"/>
      <c r="E418" s="54"/>
      <c r="F418" s="5"/>
      <c r="G418" s="8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</row>
    <row r="419" spans="1:148" x14ac:dyDescent="0.25">
      <c r="A419" s="54"/>
      <c r="B419" s="54"/>
      <c r="C419" s="54"/>
      <c r="D419" s="54"/>
      <c r="E419" s="54"/>
      <c r="F419" s="5"/>
      <c r="G419" s="8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</row>
    <row r="420" spans="1:148" x14ac:dyDescent="0.25">
      <c r="A420" s="54"/>
      <c r="B420" s="54"/>
      <c r="C420" s="54"/>
      <c r="D420" s="54"/>
      <c r="E420" s="54"/>
      <c r="F420" s="5"/>
      <c r="G420" s="8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</row>
    <row r="421" spans="1:148" x14ac:dyDescent="0.25">
      <c r="A421" s="54"/>
      <c r="B421" s="54"/>
      <c r="C421" s="54"/>
      <c r="D421" s="54"/>
      <c r="E421" s="54"/>
      <c r="F421" s="5"/>
      <c r="G421" s="8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</row>
    <row r="422" spans="1:148" x14ac:dyDescent="0.25">
      <c r="A422" s="54"/>
      <c r="B422" s="54"/>
      <c r="C422" s="54"/>
      <c r="D422" s="54"/>
      <c r="E422" s="54"/>
      <c r="F422" s="5"/>
      <c r="G422" s="8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</row>
    <row r="423" spans="1:148" x14ac:dyDescent="0.25">
      <c r="A423" s="54"/>
      <c r="B423" s="54"/>
      <c r="C423" s="54"/>
      <c r="D423" s="54"/>
      <c r="E423" s="54"/>
      <c r="F423" s="5"/>
      <c r="G423" s="8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</row>
    <row r="424" spans="1:148" x14ac:dyDescent="0.25">
      <c r="A424" s="54"/>
      <c r="B424" s="54"/>
      <c r="C424" s="54"/>
      <c r="D424" s="54"/>
      <c r="E424" s="54"/>
      <c r="F424" s="5"/>
      <c r="G424" s="8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</row>
    <row r="425" spans="1:148" x14ac:dyDescent="0.25">
      <c r="A425" s="54"/>
      <c r="B425" s="54"/>
      <c r="C425" s="54"/>
      <c r="D425" s="54"/>
      <c r="E425" s="54"/>
      <c r="F425" s="5"/>
      <c r="G425" s="8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</row>
    <row r="426" spans="1:148" x14ac:dyDescent="0.25">
      <c r="A426" s="54"/>
      <c r="B426" s="54"/>
      <c r="C426" s="54"/>
      <c r="D426" s="54"/>
      <c r="E426" s="54"/>
      <c r="F426" s="5"/>
      <c r="G426" s="8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</row>
    <row r="427" spans="1:148" x14ac:dyDescent="0.25">
      <c r="A427" s="54"/>
      <c r="B427" s="54"/>
      <c r="C427" s="54"/>
      <c r="D427" s="54"/>
      <c r="E427" s="54"/>
      <c r="F427" s="5"/>
      <c r="G427" s="8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</row>
    <row r="428" spans="1:148" x14ac:dyDescent="0.25">
      <c r="A428" s="54"/>
      <c r="B428" s="54"/>
      <c r="C428" s="54"/>
      <c r="D428" s="54"/>
      <c r="E428" s="54"/>
      <c r="F428" s="5"/>
      <c r="G428" s="8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</row>
    <row r="429" spans="1:148" x14ac:dyDescent="0.25">
      <c r="A429" s="54"/>
      <c r="B429" s="54"/>
      <c r="C429" s="54"/>
      <c r="D429" s="54"/>
      <c r="E429" s="54"/>
      <c r="F429" s="5"/>
      <c r="G429" s="8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</row>
    <row r="430" spans="1:148" x14ac:dyDescent="0.25">
      <c r="A430" s="54"/>
      <c r="B430" s="54"/>
      <c r="C430" s="54"/>
      <c r="D430" s="54"/>
      <c r="E430" s="54"/>
      <c r="F430" s="5"/>
      <c r="G430" s="8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</row>
    <row r="431" spans="1:148" x14ac:dyDescent="0.25">
      <c r="A431" s="54"/>
      <c r="B431" s="54"/>
      <c r="C431" s="54"/>
      <c r="D431" s="54"/>
      <c r="E431" s="54"/>
      <c r="F431" s="5"/>
      <c r="G431" s="8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</row>
    <row r="432" spans="1:148" x14ac:dyDescent="0.25">
      <c r="A432" s="54"/>
      <c r="B432" s="54"/>
      <c r="C432" s="54"/>
      <c r="D432" s="54"/>
      <c r="E432" s="54"/>
      <c r="F432" s="5"/>
      <c r="G432" s="8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</row>
    <row r="433" spans="1:148" x14ac:dyDescent="0.25">
      <c r="A433" s="54"/>
      <c r="B433" s="54"/>
      <c r="C433" s="54"/>
      <c r="D433" s="54"/>
      <c r="E433" s="54"/>
      <c r="F433" s="5"/>
      <c r="G433" s="8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</row>
    <row r="434" spans="1:148" x14ac:dyDescent="0.25">
      <c r="A434" s="54"/>
      <c r="B434" s="54"/>
      <c r="C434" s="54"/>
      <c r="D434" s="54"/>
      <c r="E434" s="54"/>
      <c r="F434" s="5"/>
      <c r="G434" s="8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</row>
    <row r="435" spans="1:148" x14ac:dyDescent="0.25">
      <c r="A435" s="54"/>
      <c r="B435" s="54"/>
      <c r="C435" s="54"/>
      <c r="D435" s="54"/>
      <c r="E435" s="54"/>
      <c r="F435" s="5"/>
      <c r="G435" s="8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</row>
    <row r="436" spans="1:148" x14ac:dyDescent="0.25">
      <c r="A436" s="54"/>
      <c r="B436" s="54"/>
      <c r="C436" s="54"/>
      <c r="D436" s="54"/>
      <c r="E436" s="54"/>
      <c r="F436" s="5"/>
      <c r="G436" s="8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</row>
    <row r="437" spans="1:148" x14ac:dyDescent="0.25">
      <c r="A437" s="54"/>
      <c r="B437" s="54"/>
      <c r="C437" s="54"/>
      <c r="D437" s="54"/>
      <c r="E437" s="54"/>
      <c r="F437" s="5"/>
      <c r="G437" s="8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</row>
    <row r="438" spans="1:148" x14ac:dyDescent="0.25">
      <c r="A438" s="76"/>
      <c r="B438" s="54"/>
      <c r="C438" s="54"/>
      <c r="D438" s="54"/>
      <c r="E438" s="54"/>
      <c r="F438" s="5"/>
      <c r="G438" s="8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</row>
    <row r="439" spans="1:148" x14ac:dyDescent="0.25">
      <c r="A439" s="76"/>
      <c r="B439" s="54"/>
      <c r="C439" s="54"/>
      <c r="D439" s="54"/>
      <c r="E439" s="54"/>
      <c r="F439" s="5"/>
      <c r="G439" s="8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</row>
    <row r="440" spans="1:148" x14ac:dyDescent="0.25">
      <c r="A440" s="76"/>
      <c r="B440" s="54"/>
      <c r="C440" s="54"/>
      <c r="D440" s="54"/>
      <c r="E440" s="54"/>
      <c r="F440" s="5"/>
      <c r="G440" s="8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</row>
    <row r="441" spans="1:148" x14ac:dyDescent="0.25">
      <c r="A441" s="76"/>
      <c r="B441" s="54"/>
      <c r="C441" s="54"/>
      <c r="D441" s="54"/>
      <c r="E441" s="54"/>
      <c r="F441" s="5"/>
      <c r="G441" s="8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</row>
    <row r="442" spans="1:148" x14ac:dyDescent="0.25">
      <c r="A442" s="76"/>
      <c r="B442" s="54"/>
      <c r="C442" s="54"/>
      <c r="D442" s="54"/>
      <c r="E442" s="54"/>
      <c r="F442" s="5"/>
      <c r="G442" s="8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</row>
    <row r="443" spans="1:148" x14ac:dyDescent="0.25">
      <c r="A443" s="76"/>
      <c r="B443" s="54"/>
      <c r="C443" s="54"/>
      <c r="D443" s="54"/>
      <c r="E443" s="54"/>
      <c r="F443" s="5"/>
      <c r="G443" s="8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</row>
    <row r="444" spans="1:148" x14ac:dyDescent="0.25">
      <c r="A444" s="76"/>
      <c r="B444" s="54"/>
      <c r="C444" s="54"/>
      <c r="D444" s="54"/>
      <c r="E444" s="54"/>
      <c r="F444" s="5"/>
      <c r="G444" s="8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</row>
    <row r="445" spans="1:148" x14ac:dyDescent="0.25">
      <c r="A445" s="76"/>
      <c r="B445" s="54"/>
      <c r="C445" s="54"/>
      <c r="D445" s="54"/>
      <c r="E445" s="54"/>
      <c r="F445" s="5"/>
      <c r="G445" s="8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</row>
    <row r="446" spans="1:148" x14ac:dyDescent="0.25">
      <c r="A446" s="76"/>
      <c r="B446" s="54"/>
      <c r="C446" s="54"/>
      <c r="D446" s="54"/>
      <c r="E446" s="54"/>
      <c r="F446" s="5"/>
      <c r="G446" s="8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</row>
    <row r="447" spans="1:148" x14ac:dyDescent="0.25">
      <c r="A447" s="76"/>
      <c r="B447" s="54"/>
      <c r="C447" s="54"/>
      <c r="D447" s="54"/>
      <c r="E447" s="54"/>
      <c r="F447" s="5"/>
      <c r="G447" s="8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</row>
    <row r="448" spans="1:148" x14ac:dyDescent="0.25">
      <c r="A448" s="76"/>
      <c r="B448" s="54"/>
      <c r="C448" s="54"/>
      <c r="D448" s="54"/>
      <c r="E448" s="54"/>
      <c r="F448" s="5"/>
      <c r="G448" s="8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</row>
    <row r="449" spans="1:148" x14ac:dyDescent="0.25">
      <c r="A449" s="76"/>
      <c r="B449" s="54"/>
      <c r="C449" s="54"/>
      <c r="D449" s="54"/>
      <c r="E449" s="54"/>
      <c r="F449" s="5"/>
      <c r="G449" s="8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</row>
    <row r="450" spans="1:148" x14ac:dyDescent="0.25">
      <c r="A450" s="76"/>
      <c r="B450" s="54"/>
      <c r="C450" s="54"/>
      <c r="D450" s="54"/>
      <c r="E450" s="54"/>
      <c r="F450" s="5"/>
      <c r="G450" s="8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</row>
    <row r="451" spans="1:148" x14ac:dyDescent="0.25">
      <c r="A451" s="76"/>
      <c r="B451" s="54"/>
      <c r="C451" s="54"/>
      <c r="D451" s="54"/>
      <c r="E451" s="54"/>
      <c r="F451" s="5"/>
      <c r="G451" s="8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</row>
    <row r="452" spans="1:148" x14ac:dyDescent="0.25">
      <c r="A452" s="76"/>
      <c r="B452" s="54"/>
      <c r="C452" s="54"/>
      <c r="D452" s="54"/>
      <c r="E452" s="54"/>
      <c r="F452" s="5"/>
      <c r="G452" s="8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</row>
    <row r="453" spans="1:148" x14ac:dyDescent="0.25">
      <c r="A453" s="76"/>
      <c r="B453" s="54"/>
      <c r="C453" s="54"/>
      <c r="D453" s="54"/>
      <c r="E453" s="54"/>
      <c r="F453" s="5"/>
      <c r="G453" s="8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</row>
    <row r="454" spans="1:148" x14ac:dyDescent="0.25">
      <c r="A454" s="76"/>
      <c r="B454" s="54"/>
      <c r="C454" s="54"/>
      <c r="D454" s="54"/>
      <c r="E454" s="54"/>
      <c r="F454" s="5"/>
      <c r="G454" s="8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</row>
    <row r="455" spans="1:148" x14ac:dyDescent="0.25">
      <c r="A455" s="76"/>
      <c r="B455" s="54"/>
      <c r="C455" s="54"/>
      <c r="D455" s="54"/>
      <c r="E455" s="54"/>
      <c r="F455" s="5"/>
      <c r="G455" s="8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</row>
    <row r="456" spans="1:148" x14ac:dyDescent="0.25">
      <c r="A456" s="76"/>
      <c r="B456" s="54"/>
      <c r="C456" s="54"/>
      <c r="D456" s="54"/>
      <c r="E456" s="54"/>
      <c r="F456" s="5"/>
      <c r="G456" s="8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</row>
    <row r="457" spans="1:148" x14ac:dyDescent="0.25">
      <c r="A457" s="76"/>
      <c r="B457" s="54"/>
      <c r="C457" s="54"/>
      <c r="D457" s="54"/>
      <c r="E457" s="54"/>
      <c r="F457" s="5"/>
      <c r="G457" s="8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</row>
    <row r="458" spans="1:148" x14ac:dyDescent="0.25">
      <c r="A458" s="76"/>
      <c r="B458" s="54"/>
      <c r="C458" s="54"/>
      <c r="D458" s="54"/>
      <c r="E458" s="54"/>
      <c r="F458" s="5"/>
      <c r="G458" s="8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</row>
    <row r="459" spans="1:148" x14ac:dyDescent="0.25">
      <c r="A459" s="76"/>
      <c r="B459" s="54"/>
      <c r="C459" s="54"/>
      <c r="D459" s="54"/>
      <c r="E459" s="54"/>
      <c r="F459" s="5"/>
      <c r="G459" s="8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</row>
    <row r="460" spans="1:148" x14ac:dyDescent="0.25">
      <c r="A460" s="76"/>
      <c r="B460" s="54"/>
      <c r="C460" s="54"/>
      <c r="D460" s="54"/>
      <c r="E460" s="54"/>
      <c r="F460" s="5"/>
      <c r="G460" s="8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</row>
    <row r="461" spans="1:148" x14ac:dyDescent="0.25">
      <c r="A461" s="76"/>
      <c r="B461" s="54"/>
      <c r="C461" s="54"/>
      <c r="D461" s="54"/>
      <c r="E461" s="54"/>
      <c r="F461" s="5"/>
      <c r="G461" s="8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</row>
    <row r="462" spans="1:148" x14ac:dyDescent="0.25">
      <c r="A462" s="76"/>
      <c r="B462" s="54"/>
      <c r="C462" s="54"/>
      <c r="D462" s="54"/>
      <c r="E462" s="54"/>
      <c r="F462" s="5"/>
      <c r="G462" s="8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</row>
    <row r="463" spans="1:148" x14ac:dyDescent="0.25">
      <c r="A463" s="76"/>
      <c r="B463" s="54"/>
      <c r="C463" s="54"/>
      <c r="D463" s="54"/>
      <c r="E463" s="54"/>
      <c r="F463" s="5"/>
      <c r="G463" s="8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</row>
    <row r="464" spans="1:148" x14ac:dyDescent="0.25">
      <c r="A464" s="76"/>
      <c r="B464" s="54"/>
      <c r="C464" s="54"/>
      <c r="D464" s="54"/>
      <c r="E464" s="54"/>
      <c r="F464" s="5"/>
      <c r="G464" s="8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</row>
    <row r="465" spans="1:148" x14ac:dyDescent="0.25">
      <c r="A465" s="76"/>
      <c r="B465" s="54"/>
      <c r="C465" s="54"/>
      <c r="D465" s="54"/>
      <c r="E465" s="54"/>
      <c r="F465" s="5"/>
      <c r="G465" s="8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</row>
    <row r="466" spans="1:148" x14ac:dyDescent="0.25">
      <c r="A466" s="76"/>
      <c r="B466" s="54"/>
      <c r="C466" s="54"/>
      <c r="D466" s="54"/>
      <c r="E466" s="54"/>
      <c r="F466" s="5"/>
      <c r="G466" s="8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</row>
    <row r="467" spans="1:148" x14ac:dyDescent="0.25">
      <c r="A467" s="76"/>
      <c r="B467" s="54"/>
      <c r="C467" s="54"/>
      <c r="D467" s="54"/>
      <c r="E467" s="54"/>
      <c r="F467" s="5"/>
      <c r="G467" s="8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</row>
    <row r="468" spans="1:148" x14ac:dyDescent="0.25">
      <c r="A468" s="76"/>
      <c r="B468" s="54"/>
      <c r="C468" s="54"/>
      <c r="D468" s="54"/>
      <c r="E468" s="54"/>
      <c r="F468" s="5"/>
      <c r="G468" s="8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</row>
    <row r="469" spans="1:148" x14ac:dyDescent="0.25">
      <c r="A469" s="76"/>
      <c r="B469" s="54"/>
      <c r="C469" s="54"/>
      <c r="D469" s="54"/>
      <c r="E469" s="54"/>
      <c r="F469" s="5"/>
      <c r="G469" s="8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</row>
    <row r="470" spans="1:148" x14ac:dyDescent="0.25">
      <c r="A470" s="76"/>
      <c r="B470" s="54"/>
      <c r="C470" s="54"/>
      <c r="D470" s="54"/>
      <c r="E470" s="54"/>
      <c r="F470" s="5"/>
      <c r="G470" s="8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</row>
    <row r="471" spans="1:148" x14ac:dyDescent="0.25">
      <c r="A471" s="76"/>
      <c r="B471" s="54"/>
      <c r="C471" s="54"/>
      <c r="D471" s="54"/>
      <c r="E471" s="54"/>
      <c r="F471" s="5"/>
      <c r="G471" s="8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</row>
    <row r="472" spans="1:148" x14ac:dyDescent="0.25">
      <c r="A472" s="76"/>
      <c r="B472" s="54"/>
      <c r="C472" s="54"/>
      <c r="D472" s="54"/>
      <c r="E472" s="54"/>
      <c r="F472" s="5"/>
      <c r="G472" s="8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</row>
    <row r="473" spans="1:148" x14ac:dyDescent="0.25">
      <c r="A473" s="76"/>
      <c r="B473" s="54"/>
      <c r="C473" s="54"/>
      <c r="D473" s="54"/>
      <c r="E473" s="54"/>
      <c r="F473" s="5"/>
      <c r="G473" s="8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</row>
    <row r="474" spans="1:148" x14ac:dyDescent="0.25">
      <c r="A474" s="76"/>
      <c r="B474" s="54"/>
      <c r="C474" s="54"/>
      <c r="D474" s="54"/>
      <c r="E474" s="54"/>
      <c r="F474" s="5"/>
      <c r="G474" s="8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</row>
    <row r="475" spans="1:148" x14ac:dyDescent="0.25">
      <c r="A475" s="76"/>
      <c r="B475" s="54"/>
      <c r="C475" s="54"/>
      <c r="D475" s="54"/>
      <c r="E475" s="54"/>
      <c r="F475" s="5"/>
      <c r="G475" s="8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</row>
    <row r="476" spans="1:148" x14ac:dyDescent="0.25">
      <c r="A476" s="76"/>
      <c r="B476" s="54"/>
      <c r="C476" s="54"/>
      <c r="D476" s="54"/>
      <c r="E476" s="54"/>
      <c r="F476" s="5"/>
      <c r="G476" s="8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</row>
    <row r="477" spans="1:148" x14ac:dyDescent="0.25">
      <c r="A477" s="76"/>
      <c r="B477" s="54"/>
      <c r="C477" s="54"/>
      <c r="D477" s="54"/>
      <c r="E477" s="54"/>
      <c r="F477" s="5"/>
      <c r="G477" s="8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</row>
    <row r="478" spans="1:148" x14ac:dyDescent="0.25">
      <c r="A478" s="76"/>
      <c r="B478" s="54"/>
      <c r="C478" s="54"/>
      <c r="D478" s="54"/>
      <c r="E478" s="54"/>
      <c r="F478" s="5"/>
      <c r="G478" s="8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</row>
    <row r="479" spans="1:148" x14ac:dyDescent="0.25">
      <c r="A479" s="76"/>
      <c r="B479" s="54"/>
      <c r="C479" s="54"/>
      <c r="D479" s="54"/>
      <c r="E479" s="54"/>
      <c r="F479" s="5"/>
      <c r="G479" s="8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</row>
    <row r="480" spans="1:148" x14ac:dyDescent="0.25">
      <c r="A480" s="76"/>
      <c r="B480" s="54"/>
      <c r="C480" s="54"/>
      <c r="D480" s="54"/>
      <c r="E480" s="54"/>
      <c r="F480" s="5"/>
      <c r="G480" s="8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</row>
    <row r="481" spans="1:148" x14ac:dyDescent="0.25">
      <c r="A481" s="76"/>
      <c r="B481" s="54"/>
      <c r="C481" s="54"/>
      <c r="D481" s="54"/>
      <c r="E481" s="54"/>
      <c r="F481" s="5"/>
      <c r="G481" s="8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</row>
    <row r="482" spans="1:148" x14ac:dyDescent="0.25">
      <c r="A482" s="76"/>
      <c r="B482" s="54"/>
      <c r="C482" s="54"/>
      <c r="D482" s="54"/>
      <c r="E482" s="54"/>
      <c r="F482" s="5"/>
      <c r="G482" s="8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</row>
    <row r="483" spans="1:148" x14ac:dyDescent="0.25">
      <c r="A483" s="76"/>
      <c r="B483" s="54"/>
      <c r="C483" s="54"/>
      <c r="D483" s="54"/>
      <c r="E483" s="54"/>
      <c r="F483" s="5"/>
      <c r="G483" s="8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</row>
    <row r="484" spans="1:148" x14ac:dyDescent="0.25">
      <c r="A484" s="76"/>
      <c r="B484" s="54"/>
      <c r="C484" s="54"/>
      <c r="D484" s="54"/>
      <c r="E484" s="54"/>
      <c r="F484" s="5"/>
      <c r="G484" s="8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</row>
    <row r="485" spans="1:148" x14ac:dyDescent="0.25">
      <c r="A485" s="76"/>
      <c r="B485" s="54"/>
      <c r="C485" s="54"/>
      <c r="D485" s="54"/>
      <c r="E485" s="54"/>
      <c r="F485" s="5"/>
      <c r="G485" s="8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</row>
    <row r="486" spans="1:148" x14ac:dyDescent="0.25">
      <c r="A486" s="76"/>
      <c r="B486" s="54"/>
      <c r="C486" s="54"/>
      <c r="D486" s="54"/>
      <c r="E486" s="54"/>
      <c r="F486" s="5"/>
      <c r="G486" s="8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</row>
    <row r="487" spans="1:148" x14ac:dyDescent="0.25">
      <c r="A487" s="76"/>
      <c r="B487" s="54"/>
      <c r="C487" s="54"/>
      <c r="D487" s="54"/>
      <c r="E487" s="54"/>
      <c r="F487" s="5"/>
      <c r="G487" s="8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</row>
    <row r="488" spans="1:148" x14ac:dyDescent="0.25">
      <c r="A488" s="76"/>
      <c r="B488" s="54"/>
      <c r="C488" s="54"/>
      <c r="D488" s="54"/>
      <c r="E488" s="54"/>
      <c r="F488" s="5"/>
      <c r="G488" s="8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</row>
    <row r="489" spans="1:148" x14ac:dyDescent="0.25">
      <c r="A489" s="76"/>
      <c r="B489" s="54"/>
      <c r="C489" s="54"/>
      <c r="D489" s="54"/>
      <c r="E489" s="54"/>
      <c r="F489" s="5"/>
      <c r="G489" s="8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</row>
    <row r="490" spans="1:148" x14ac:dyDescent="0.25">
      <c r="A490" s="76"/>
      <c r="B490" s="54"/>
      <c r="C490" s="54"/>
      <c r="D490" s="54"/>
      <c r="E490" s="54"/>
      <c r="F490" s="5"/>
      <c r="G490" s="8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</row>
    <row r="491" spans="1:148" x14ac:dyDescent="0.25">
      <c r="A491" s="76"/>
      <c r="B491" s="54"/>
      <c r="C491" s="54"/>
      <c r="D491" s="54"/>
      <c r="E491" s="54"/>
      <c r="F491" s="5"/>
      <c r="G491" s="8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</row>
    <row r="492" spans="1:148" x14ac:dyDescent="0.25">
      <c r="A492" s="76"/>
      <c r="B492" s="54"/>
      <c r="C492" s="54"/>
      <c r="D492" s="54"/>
      <c r="E492" s="54"/>
      <c r="F492" s="5"/>
      <c r="G492" s="8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</row>
    <row r="493" spans="1:148" x14ac:dyDescent="0.25">
      <c r="A493" s="76"/>
      <c r="B493" s="54"/>
      <c r="C493" s="54"/>
      <c r="D493" s="54"/>
      <c r="E493" s="54"/>
      <c r="F493" s="5"/>
      <c r="G493" s="8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</row>
    <row r="494" spans="1:148" x14ac:dyDescent="0.25">
      <c r="A494" s="76"/>
      <c r="B494" s="54"/>
      <c r="C494" s="54"/>
      <c r="D494" s="54"/>
      <c r="E494" s="54"/>
      <c r="F494" s="5"/>
      <c r="G494" s="8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</row>
    <row r="495" spans="1:148" x14ac:dyDescent="0.25">
      <c r="A495" s="76"/>
      <c r="B495" s="54"/>
      <c r="C495" s="54"/>
      <c r="D495" s="54"/>
      <c r="E495" s="54"/>
      <c r="F495" s="5"/>
      <c r="G495" s="8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</row>
    <row r="496" spans="1:148" x14ac:dyDescent="0.25">
      <c r="A496" s="76"/>
      <c r="B496" s="54"/>
      <c r="C496" s="54"/>
      <c r="D496" s="54"/>
      <c r="E496" s="54"/>
      <c r="F496" s="5"/>
      <c r="G496" s="8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</row>
    <row r="497" spans="1:148" x14ac:dyDescent="0.25">
      <c r="A497" s="76"/>
      <c r="B497" s="54"/>
      <c r="C497" s="54"/>
      <c r="D497" s="54"/>
      <c r="E497" s="54"/>
      <c r="F497" s="5"/>
      <c r="G497" s="8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</row>
    <row r="498" spans="1:148" x14ac:dyDescent="0.25">
      <c r="A498" s="76"/>
      <c r="B498" s="54"/>
      <c r="C498" s="54"/>
      <c r="D498" s="54"/>
      <c r="E498" s="54"/>
      <c r="F498" s="5"/>
      <c r="G498" s="8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</row>
    <row r="499" spans="1:148" x14ac:dyDescent="0.25">
      <c r="A499" s="76"/>
      <c r="B499" s="54"/>
      <c r="C499" s="54"/>
      <c r="D499" s="54"/>
      <c r="E499" s="54"/>
      <c r="F499" s="5"/>
      <c r="G499" s="8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</row>
    <row r="500" spans="1:148" x14ac:dyDescent="0.25">
      <c r="A500" s="76"/>
      <c r="B500" s="54"/>
      <c r="C500" s="54"/>
      <c r="D500" s="54"/>
      <c r="E500" s="54"/>
      <c r="F500" s="5"/>
      <c r="G500" s="8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</row>
    <row r="501" spans="1:148" x14ac:dyDescent="0.25">
      <c r="A501" s="76"/>
      <c r="B501" s="54"/>
      <c r="C501" s="54"/>
      <c r="D501" s="54"/>
      <c r="E501" s="54"/>
      <c r="F501" s="5"/>
      <c r="G501" s="8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</row>
    <row r="502" spans="1:148" x14ac:dyDescent="0.25">
      <c r="A502" s="76"/>
      <c r="B502" s="54"/>
      <c r="C502" s="54"/>
      <c r="D502" s="54"/>
      <c r="E502" s="54"/>
      <c r="F502" s="5"/>
      <c r="G502" s="8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</row>
    <row r="503" spans="1:148" x14ac:dyDescent="0.25">
      <c r="A503" s="76"/>
      <c r="B503" s="54"/>
      <c r="C503" s="54"/>
      <c r="D503" s="54"/>
      <c r="E503" s="54"/>
      <c r="F503" s="5"/>
      <c r="G503" s="8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</row>
    <row r="504" spans="1:148" x14ac:dyDescent="0.25">
      <c r="A504" s="76"/>
      <c r="B504" s="54"/>
      <c r="C504" s="54"/>
      <c r="D504" s="54"/>
      <c r="E504" s="54"/>
      <c r="F504" s="5"/>
      <c r="G504" s="8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</row>
    <row r="505" spans="1:148" x14ac:dyDescent="0.25">
      <c r="A505" s="76"/>
      <c r="B505" s="54"/>
      <c r="C505" s="54"/>
      <c r="D505" s="54"/>
      <c r="E505" s="54"/>
      <c r="F505" s="5"/>
      <c r="G505" s="8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</row>
    <row r="506" spans="1:148" x14ac:dyDescent="0.25">
      <c r="A506" s="76"/>
      <c r="B506" s="54"/>
      <c r="C506" s="54"/>
      <c r="D506" s="54"/>
      <c r="E506" s="54"/>
      <c r="F506" s="5"/>
      <c r="G506" s="8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</row>
    <row r="507" spans="1:148" x14ac:dyDescent="0.25">
      <c r="A507" s="76"/>
      <c r="B507" s="54"/>
      <c r="C507" s="54"/>
      <c r="D507" s="54"/>
      <c r="E507" s="54"/>
      <c r="F507" s="5"/>
      <c r="G507" s="8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</row>
    <row r="508" spans="1:148" x14ac:dyDescent="0.25">
      <c r="A508" s="76"/>
      <c r="B508" s="54"/>
      <c r="C508" s="54"/>
      <c r="D508" s="54"/>
      <c r="E508" s="54"/>
      <c r="F508" s="5"/>
      <c r="G508" s="8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</row>
    <row r="509" spans="1:148" x14ac:dyDescent="0.25">
      <c r="A509" s="76"/>
      <c r="B509" s="54"/>
      <c r="C509" s="54"/>
      <c r="D509" s="54"/>
      <c r="E509" s="54"/>
      <c r="F509" s="5"/>
      <c r="G509" s="8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</row>
    <row r="510" spans="1:148" x14ac:dyDescent="0.25">
      <c r="A510" s="76"/>
      <c r="B510" s="54"/>
      <c r="C510" s="54"/>
      <c r="D510" s="54"/>
      <c r="E510" s="54"/>
      <c r="F510" s="5"/>
      <c r="G510" s="8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</row>
    <row r="511" spans="1:148" x14ac:dyDescent="0.25">
      <c r="A511" s="76"/>
      <c r="B511" s="54"/>
      <c r="C511" s="54"/>
      <c r="D511" s="54"/>
      <c r="E511" s="54"/>
      <c r="F511" s="5"/>
      <c r="G511" s="8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</row>
    <row r="512" spans="1:148" x14ac:dyDescent="0.25">
      <c r="A512" s="76"/>
      <c r="B512" s="54"/>
      <c r="C512" s="54"/>
      <c r="D512" s="54"/>
      <c r="E512" s="54"/>
      <c r="F512" s="5"/>
      <c r="G512" s="8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</row>
    <row r="513" spans="1:148" x14ac:dyDescent="0.25">
      <c r="A513" s="76"/>
      <c r="B513" s="54"/>
      <c r="C513" s="54"/>
      <c r="D513" s="54"/>
      <c r="E513" s="54"/>
      <c r="F513" s="5"/>
      <c r="G513" s="8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</row>
    <row r="514" spans="1:148" x14ac:dyDescent="0.25">
      <c r="A514" s="76"/>
      <c r="B514" s="54"/>
      <c r="C514" s="54"/>
      <c r="D514" s="54"/>
      <c r="E514" s="54"/>
      <c r="F514" s="5"/>
      <c r="G514" s="8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</row>
    <row r="515" spans="1:148" x14ac:dyDescent="0.25">
      <c r="A515" s="76"/>
      <c r="B515" s="54"/>
      <c r="C515" s="54"/>
      <c r="D515" s="54"/>
      <c r="E515" s="54"/>
      <c r="F515" s="5"/>
      <c r="G515" s="8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</row>
    <row r="516" spans="1:148" x14ac:dyDescent="0.25">
      <c r="A516" s="76"/>
      <c r="B516" s="54"/>
      <c r="C516" s="54"/>
      <c r="D516" s="54"/>
      <c r="E516" s="54"/>
      <c r="F516" s="5"/>
      <c r="G516" s="8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</row>
    <row r="517" spans="1:148" x14ac:dyDescent="0.25">
      <c r="A517" s="76"/>
      <c r="B517" s="54"/>
      <c r="C517" s="54"/>
      <c r="D517" s="54"/>
      <c r="E517" s="54"/>
      <c r="F517" s="5"/>
      <c r="G517" s="8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</row>
    <row r="518" spans="1:148" x14ac:dyDescent="0.25">
      <c r="A518" s="76"/>
      <c r="B518" s="54"/>
      <c r="C518" s="54"/>
      <c r="D518" s="54"/>
      <c r="E518" s="54"/>
      <c r="F518" s="5"/>
      <c r="G518" s="8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</row>
    <row r="519" spans="1:148" x14ac:dyDescent="0.25">
      <c r="A519" s="76"/>
      <c r="B519" s="54"/>
      <c r="C519" s="54"/>
      <c r="D519" s="54"/>
      <c r="E519" s="54"/>
      <c r="F519" s="5"/>
      <c r="G519" s="8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</row>
    <row r="520" spans="1:148" x14ac:dyDescent="0.25">
      <c r="A520" s="76"/>
      <c r="B520" s="54"/>
      <c r="C520" s="54"/>
      <c r="D520" s="54"/>
      <c r="E520" s="54"/>
      <c r="F520" s="5"/>
      <c r="G520" s="8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</row>
    <row r="521" spans="1:148" x14ac:dyDescent="0.25">
      <c r="A521" s="76"/>
      <c r="B521" s="54"/>
      <c r="C521" s="54"/>
      <c r="D521" s="54"/>
      <c r="E521" s="54"/>
      <c r="F521" s="5"/>
      <c r="G521" s="8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</row>
    <row r="522" spans="1:148" x14ac:dyDescent="0.25">
      <c r="A522" s="76"/>
      <c r="B522" s="54"/>
      <c r="C522" s="54"/>
      <c r="D522" s="54"/>
      <c r="E522" s="54"/>
      <c r="F522" s="5"/>
      <c r="G522" s="8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</row>
    <row r="523" spans="1:148" x14ac:dyDescent="0.25">
      <c r="A523" s="76"/>
      <c r="B523" s="54"/>
      <c r="C523" s="54"/>
      <c r="D523" s="54"/>
      <c r="E523" s="54"/>
      <c r="F523" s="5"/>
      <c r="G523" s="8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</row>
    <row r="524" spans="1:148" x14ac:dyDescent="0.25">
      <c r="A524" s="76"/>
      <c r="B524" s="54"/>
      <c r="C524" s="54"/>
      <c r="D524" s="54"/>
      <c r="E524" s="54"/>
      <c r="F524" s="5"/>
      <c r="G524" s="8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</row>
    <row r="525" spans="1:148" x14ac:dyDescent="0.25">
      <c r="A525" s="76"/>
      <c r="B525" s="54"/>
      <c r="C525" s="54"/>
      <c r="D525" s="54"/>
      <c r="E525" s="54"/>
      <c r="F525" s="5"/>
      <c r="G525" s="8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</row>
    <row r="526" spans="1:148" x14ac:dyDescent="0.25">
      <c r="A526" s="76"/>
      <c r="B526" s="54"/>
      <c r="C526" s="54"/>
      <c r="D526" s="54"/>
      <c r="E526" s="54"/>
      <c r="F526" s="5"/>
      <c r="G526" s="8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</row>
    <row r="527" spans="1:148" x14ac:dyDescent="0.25">
      <c r="A527" s="76"/>
      <c r="B527" s="54"/>
      <c r="C527" s="54"/>
      <c r="D527" s="54"/>
      <c r="E527" s="54"/>
      <c r="F527" s="5"/>
      <c r="G527" s="8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</row>
    <row r="528" spans="1:148" x14ac:dyDescent="0.25">
      <c r="A528" s="76"/>
      <c r="B528" s="54"/>
      <c r="C528" s="54"/>
      <c r="D528" s="54"/>
      <c r="E528" s="54"/>
      <c r="F528" s="5"/>
      <c r="G528" s="8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</row>
    <row r="529" spans="1:148" x14ac:dyDescent="0.25">
      <c r="A529" s="76"/>
      <c r="B529" s="54"/>
      <c r="C529" s="54"/>
      <c r="D529" s="54"/>
      <c r="E529" s="54"/>
      <c r="F529" s="5"/>
      <c r="G529" s="8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</row>
    <row r="530" spans="1:148" x14ac:dyDescent="0.25">
      <c r="A530" s="76"/>
      <c r="B530" s="54"/>
      <c r="C530" s="54"/>
      <c r="D530" s="54"/>
      <c r="E530" s="54"/>
      <c r="F530" s="5"/>
      <c r="G530" s="8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</row>
    <row r="531" spans="1:148" x14ac:dyDescent="0.25">
      <c r="A531" s="76"/>
      <c r="B531" s="54"/>
      <c r="C531" s="54"/>
      <c r="D531" s="54"/>
      <c r="E531" s="54"/>
      <c r="F531" s="5"/>
      <c r="G531" s="8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</row>
    <row r="532" spans="1:148" x14ac:dyDescent="0.25">
      <c r="A532" s="76"/>
      <c r="B532" s="54"/>
      <c r="C532" s="54"/>
      <c r="D532" s="54"/>
      <c r="E532" s="54"/>
      <c r="F532" s="5"/>
      <c r="G532" s="8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</row>
    <row r="533" spans="1:148" x14ac:dyDescent="0.25">
      <c r="A533" s="76"/>
      <c r="B533" s="54"/>
      <c r="C533" s="54"/>
      <c r="D533" s="54"/>
      <c r="E533" s="54"/>
      <c r="F533" s="5"/>
      <c r="G533" s="8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</row>
    <row r="534" spans="1:148" x14ac:dyDescent="0.25">
      <c r="A534" s="76"/>
      <c r="B534" s="54"/>
      <c r="C534" s="54"/>
      <c r="D534" s="54"/>
      <c r="E534" s="54"/>
      <c r="F534" s="5"/>
      <c r="G534" s="8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</row>
    <row r="535" spans="1:148" x14ac:dyDescent="0.25">
      <c r="A535" s="76"/>
      <c r="B535" s="54"/>
      <c r="C535" s="54"/>
      <c r="D535" s="54"/>
      <c r="E535" s="54"/>
      <c r="F535" s="5"/>
      <c r="G535" s="8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</row>
    <row r="536" spans="1:148" x14ac:dyDescent="0.25">
      <c r="A536" s="76"/>
      <c r="B536" s="54"/>
      <c r="C536" s="54"/>
      <c r="D536" s="54"/>
      <c r="E536" s="54"/>
      <c r="F536" s="5"/>
      <c r="G536" s="8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</row>
    <row r="537" spans="1:148" x14ac:dyDescent="0.25">
      <c r="A537" s="76"/>
      <c r="B537" s="54"/>
      <c r="C537" s="54"/>
      <c r="D537" s="54"/>
      <c r="E537" s="54"/>
      <c r="F537" s="5"/>
      <c r="G537" s="8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</row>
    <row r="538" spans="1:148" x14ac:dyDescent="0.25">
      <c r="A538" s="76"/>
      <c r="B538" s="54"/>
      <c r="C538" s="54"/>
      <c r="D538" s="54"/>
      <c r="E538" s="54"/>
      <c r="F538" s="5"/>
      <c r="G538" s="8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</row>
    <row r="539" spans="1:148" x14ac:dyDescent="0.25">
      <c r="A539" s="76"/>
      <c r="B539" s="54"/>
      <c r="C539" s="54"/>
      <c r="D539" s="54"/>
      <c r="E539" s="54"/>
      <c r="F539" s="5"/>
      <c r="G539" s="8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</row>
    <row r="540" spans="1:148" x14ac:dyDescent="0.25">
      <c r="A540" s="76"/>
      <c r="B540" s="54"/>
      <c r="C540" s="54"/>
      <c r="D540" s="54"/>
      <c r="E540" s="54"/>
      <c r="F540" s="5"/>
      <c r="G540" s="8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</row>
    <row r="541" spans="1:148" x14ac:dyDescent="0.25">
      <c r="A541" s="76"/>
      <c r="B541" s="54"/>
      <c r="C541" s="54"/>
      <c r="D541" s="54"/>
      <c r="E541" s="54"/>
      <c r="F541" s="5"/>
      <c r="G541" s="8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</row>
    <row r="542" spans="1:148" x14ac:dyDescent="0.25">
      <c r="A542" s="76"/>
      <c r="B542" s="54"/>
      <c r="C542" s="54"/>
      <c r="D542" s="54"/>
      <c r="E542" s="54"/>
      <c r="F542" s="5"/>
      <c r="G542" s="8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</row>
    <row r="543" spans="1:148" x14ac:dyDescent="0.25">
      <c r="A543" s="76"/>
      <c r="B543" s="54"/>
      <c r="C543" s="54"/>
      <c r="D543" s="54"/>
      <c r="E543" s="54"/>
      <c r="F543" s="5"/>
      <c r="G543" s="8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</row>
    <row r="544" spans="1:148" x14ac:dyDescent="0.25">
      <c r="A544" s="76"/>
      <c r="B544" s="54"/>
      <c r="C544" s="54"/>
      <c r="D544" s="54"/>
      <c r="E544" s="54"/>
      <c r="F544" s="5"/>
      <c r="G544" s="8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</row>
    <row r="545" spans="1:148" x14ac:dyDescent="0.25">
      <c r="A545" s="76"/>
      <c r="B545" s="54"/>
      <c r="C545" s="54"/>
      <c r="D545" s="54"/>
      <c r="E545" s="54"/>
      <c r="F545" s="5"/>
      <c r="G545" s="8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</row>
    <row r="546" spans="1:148" x14ac:dyDescent="0.25">
      <c r="A546" s="76"/>
      <c r="B546" s="54"/>
      <c r="C546" s="54"/>
      <c r="D546" s="54"/>
      <c r="E546" s="54"/>
      <c r="F546" s="5"/>
      <c r="G546" s="8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</row>
    <row r="547" spans="1:148" x14ac:dyDescent="0.25">
      <c r="A547" s="76"/>
      <c r="B547" s="54"/>
      <c r="C547" s="54"/>
      <c r="D547" s="54"/>
      <c r="E547" s="54"/>
      <c r="F547" s="5"/>
      <c r="G547" s="8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</row>
    <row r="548" spans="1:148" x14ac:dyDescent="0.25">
      <c r="A548" s="76"/>
      <c r="B548" s="54"/>
      <c r="C548" s="54"/>
      <c r="D548" s="54"/>
      <c r="E548" s="54"/>
      <c r="F548" s="5"/>
      <c r="G548" s="8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</row>
    <row r="549" spans="1:148" x14ac:dyDescent="0.25">
      <c r="A549" s="76"/>
      <c r="B549" s="54"/>
      <c r="C549" s="54"/>
      <c r="D549" s="54"/>
      <c r="E549" s="54"/>
      <c r="F549" s="5"/>
      <c r="G549" s="8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</row>
    <row r="550" spans="1:148" x14ac:dyDescent="0.25">
      <c r="A550" s="76"/>
      <c r="B550" s="54"/>
      <c r="C550" s="54"/>
      <c r="D550" s="54"/>
      <c r="E550" s="54"/>
      <c r="F550" s="5"/>
      <c r="G550" s="8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</row>
    <row r="551" spans="1:148" x14ac:dyDescent="0.25">
      <c r="A551" s="76"/>
      <c r="B551" s="54"/>
      <c r="C551" s="54"/>
      <c r="D551" s="54"/>
      <c r="E551" s="54"/>
      <c r="F551" s="5"/>
      <c r="G551" s="8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</row>
    <row r="552" spans="1:148" x14ac:dyDescent="0.25">
      <c r="A552" s="76"/>
      <c r="B552" s="54"/>
      <c r="C552" s="54"/>
      <c r="D552" s="54"/>
      <c r="E552" s="54"/>
      <c r="F552" s="5"/>
      <c r="G552" s="8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</row>
    <row r="553" spans="1:148" x14ac:dyDescent="0.25">
      <c r="A553" s="76"/>
      <c r="B553" s="54"/>
      <c r="C553" s="54"/>
      <c r="D553" s="54"/>
      <c r="E553" s="54"/>
      <c r="F553" s="5"/>
      <c r="G553" s="8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</row>
    <row r="554" spans="1:148" x14ac:dyDescent="0.25">
      <c r="A554" s="76"/>
      <c r="B554" s="54"/>
      <c r="C554" s="54"/>
      <c r="D554" s="54"/>
      <c r="E554" s="54"/>
      <c r="F554" s="5"/>
      <c r="G554" s="8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</row>
    <row r="555" spans="1:148" x14ac:dyDescent="0.25">
      <c r="A555" s="76"/>
      <c r="B555" s="54"/>
      <c r="C555" s="54"/>
      <c r="D555" s="54"/>
      <c r="E555" s="54"/>
      <c r="F555" s="5"/>
      <c r="G555" s="8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</row>
    <row r="556" spans="1:148" x14ac:dyDescent="0.25">
      <c r="A556" s="76"/>
      <c r="B556" s="54"/>
      <c r="C556" s="54"/>
      <c r="D556" s="54"/>
      <c r="E556" s="54"/>
      <c r="F556" s="5"/>
      <c r="G556" s="8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</row>
    <row r="557" spans="1:148" x14ac:dyDescent="0.25">
      <c r="A557" s="76"/>
      <c r="B557" s="54"/>
      <c r="C557" s="54"/>
      <c r="D557" s="54"/>
      <c r="E557" s="54"/>
      <c r="F557" s="5"/>
      <c r="G557" s="8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</row>
    <row r="558" spans="1:148" x14ac:dyDescent="0.25">
      <c r="A558" s="76"/>
      <c r="B558" s="54"/>
      <c r="C558" s="54"/>
      <c r="D558" s="54"/>
      <c r="E558" s="54"/>
      <c r="F558" s="5"/>
      <c r="G558" s="8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</row>
    <row r="559" spans="1:148" x14ac:dyDescent="0.25">
      <c r="A559" s="76"/>
      <c r="B559" s="54"/>
      <c r="C559" s="54"/>
      <c r="D559" s="54"/>
      <c r="E559" s="54"/>
      <c r="F559" s="5"/>
      <c r="G559" s="8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</row>
    <row r="560" spans="1:148" x14ac:dyDescent="0.25">
      <c r="A560" s="76"/>
      <c r="B560" s="54"/>
      <c r="C560" s="54"/>
      <c r="D560" s="54"/>
      <c r="E560" s="54"/>
      <c r="F560" s="5"/>
      <c r="G560" s="8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</row>
    <row r="561" spans="1:148" x14ac:dyDescent="0.25">
      <c r="A561" s="76"/>
      <c r="B561" s="54"/>
      <c r="C561" s="54"/>
      <c r="D561" s="54"/>
      <c r="E561" s="54"/>
      <c r="F561" s="5"/>
      <c r="G561" s="8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</row>
    <row r="562" spans="1:148" x14ac:dyDescent="0.25">
      <c r="A562" s="76"/>
      <c r="B562" s="54"/>
      <c r="C562" s="54"/>
      <c r="D562" s="54"/>
      <c r="E562" s="54"/>
      <c r="F562" s="5"/>
      <c r="G562" s="8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</row>
    <row r="563" spans="1:148" x14ac:dyDescent="0.25">
      <c r="A563" s="76"/>
      <c r="B563" s="54"/>
      <c r="C563" s="54"/>
      <c r="D563" s="54"/>
      <c r="E563" s="54"/>
      <c r="F563" s="5"/>
      <c r="G563" s="8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</row>
    <row r="564" spans="1:148" x14ac:dyDescent="0.25">
      <c r="A564" s="76"/>
      <c r="B564" s="54"/>
      <c r="C564" s="54"/>
      <c r="D564" s="54"/>
      <c r="E564" s="54"/>
      <c r="F564" s="5"/>
      <c r="G564" s="8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</row>
    <row r="565" spans="1:148" x14ac:dyDescent="0.25">
      <c r="A565" s="76"/>
      <c r="B565" s="54"/>
      <c r="C565" s="54"/>
      <c r="D565" s="54"/>
      <c r="E565" s="54"/>
      <c r="F565" s="5"/>
      <c r="G565" s="8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</row>
    <row r="566" spans="1:148" x14ac:dyDescent="0.25">
      <c r="A566" s="76"/>
      <c r="B566" s="54"/>
      <c r="C566" s="54"/>
      <c r="D566" s="54"/>
      <c r="E566" s="54"/>
      <c r="F566" s="5"/>
      <c r="G566" s="8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</row>
    <row r="567" spans="1:148" x14ac:dyDescent="0.25">
      <c r="A567" s="76"/>
      <c r="B567" s="54"/>
      <c r="C567" s="54"/>
      <c r="D567" s="54"/>
      <c r="E567" s="54"/>
      <c r="F567" s="5"/>
      <c r="G567" s="8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</row>
    <row r="568" spans="1:148" x14ac:dyDescent="0.25">
      <c r="A568" s="76"/>
      <c r="B568" s="54"/>
      <c r="C568" s="54"/>
      <c r="D568" s="54"/>
      <c r="E568" s="54"/>
      <c r="F568" s="5"/>
      <c r="G568" s="8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</row>
    <row r="569" spans="1:148" x14ac:dyDescent="0.25">
      <c r="A569" s="76"/>
      <c r="B569" s="54"/>
      <c r="C569" s="54"/>
      <c r="D569" s="54"/>
      <c r="E569" s="54"/>
      <c r="F569" s="5"/>
      <c r="G569" s="8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</row>
    <row r="570" spans="1:148" x14ac:dyDescent="0.25">
      <c r="A570" s="76"/>
      <c r="B570" s="54"/>
      <c r="C570" s="54"/>
      <c r="D570" s="54"/>
      <c r="E570" s="54"/>
      <c r="F570" s="5"/>
      <c r="G570" s="8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</row>
    <row r="571" spans="1:148" x14ac:dyDescent="0.25">
      <c r="A571" s="76"/>
      <c r="B571" s="54"/>
      <c r="C571" s="54"/>
      <c r="D571" s="54"/>
      <c r="E571" s="54"/>
      <c r="F571" s="5"/>
      <c r="G571" s="8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</row>
    <row r="572" spans="1:148" x14ac:dyDescent="0.25">
      <c r="A572" s="76"/>
      <c r="B572" s="54"/>
      <c r="C572" s="54"/>
      <c r="D572" s="54"/>
      <c r="E572" s="54"/>
      <c r="F572" s="5"/>
      <c r="G572" s="8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  <c r="DW572" s="54"/>
      <c r="DX572" s="54"/>
      <c r="DY572" s="54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</row>
    <row r="573" spans="1:148" x14ac:dyDescent="0.25">
      <c r="A573" s="76"/>
      <c r="B573" s="54"/>
      <c r="C573" s="54"/>
      <c r="D573" s="54"/>
      <c r="E573" s="54"/>
      <c r="F573" s="5"/>
      <c r="G573" s="8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</row>
    <row r="574" spans="1:148" x14ac:dyDescent="0.25">
      <c r="A574" s="76"/>
      <c r="B574" s="54"/>
      <c r="C574" s="54"/>
      <c r="D574" s="54"/>
      <c r="E574" s="54"/>
      <c r="F574" s="5"/>
      <c r="G574" s="8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  <c r="DW574" s="54"/>
      <c r="DX574" s="54"/>
      <c r="DY574" s="54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</row>
    <row r="575" spans="1:148" x14ac:dyDescent="0.25">
      <c r="A575" s="76"/>
      <c r="B575" s="54"/>
      <c r="C575" s="54"/>
      <c r="D575" s="54"/>
      <c r="E575" s="54"/>
      <c r="F575" s="5"/>
      <c r="G575" s="8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</row>
    <row r="576" spans="1:148" x14ac:dyDescent="0.25">
      <c r="A576" s="76"/>
      <c r="B576" s="54"/>
      <c r="C576" s="54"/>
      <c r="D576" s="54"/>
      <c r="E576" s="54"/>
      <c r="F576" s="5"/>
      <c r="G576" s="8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  <c r="DW576" s="54"/>
      <c r="DX576" s="54"/>
      <c r="DY576" s="54"/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</row>
    <row r="577" spans="1:148" x14ac:dyDescent="0.25">
      <c r="A577" s="76"/>
      <c r="B577" s="54"/>
      <c r="C577" s="54"/>
      <c r="D577" s="54"/>
      <c r="E577" s="54"/>
      <c r="F577" s="5"/>
      <c r="G577" s="8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  <c r="DW577" s="54"/>
      <c r="DX577" s="54"/>
      <c r="DY577" s="54"/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</row>
    <row r="578" spans="1:148" x14ac:dyDescent="0.25">
      <c r="A578" s="76"/>
      <c r="B578" s="54"/>
      <c r="C578" s="54"/>
      <c r="D578" s="54"/>
      <c r="E578" s="54"/>
      <c r="F578" s="5"/>
      <c r="G578" s="8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</row>
    <row r="579" spans="1:148" x14ac:dyDescent="0.25">
      <c r="A579" s="76"/>
      <c r="B579" s="54"/>
      <c r="C579" s="54"/>
      <c r="D579" s="54"/>
      <c r="E579" s="54"/>
      <c r="F579" s="5"/>
      <c r="G579" s="8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</row>
    <row r="580" spans="1:148" x14ac:dyDescent="0.25">
      <c r="A580" s="76"/>
      <c r="B580" s="54"/>
      <c r="C580" s="54"/>
      <c r="D580" s="54"/>
      <c r="E580" s="54"/>
      <c r="F580" s="5"/>
      <c r="G580" s="8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</row>
    <row r="581" spans="1:148" x14ac:dyDescent="0.25">
      <c r="A581" s="76"/>
      <c r="B581" s="54"/>
      <c r="C581" s="54"/>
      <c r="D581" s="54"/>
      <c r="E581" s="54"/>
      <c r="F581" s="5"/>
      <c r="G581" s="8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  <c r="DW581" s="54"/>
      <c r="DX581" s="54"/>
      <c r="DY581" s="54"/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</row>
    <row r="582" spans="1:148" x14ac:dyDescent="0.25">
      <c r="A582" s="76"/>
      <c r="B582" s="54"/>
      <c r="C582" s="54"/>
      <c r="D582" s="54"/>
      <c r="E582" s="54"/>
      <c r="F582" s="5"/>
      <c r="G582" s="8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  <c r="DW582" s="54"/>
      <c r="DX582" s="54"/>
      <c r="DY582" s="54"/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</row>
    <row r="583" spans="1:148" x14ac:dyDescent="0.25">
      <c r="A583" s="76"/>
      <c r="B583" s="54"/>
      <c r="C583" s="54"/>
      <c r="D583" s="54"/>
      <c r="E583" s="54"/>
      <c r="F583" s="5"/>
      <c r="G583" s="8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  <c r="DW583" s="54"/>
      <c r="DX583" s="54"/>
      <c r="DY583" s="54"/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</row>
    <row r="584" spans="1:148" x14ac:dyDescent="0.25">
      <c r="A584" s="76"/>
      <c r="B584" s="54"/>
      <c r="C584" s="54"/>
      <c r="D584" s="54"/>
      <c r="E584" s="54"/>
      <c r="F584" s="5"/>
      <c r="G584" s="8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  <c r="DW584" s="54"/>
      <c r="DX584" s="54"/>
      <c r="DY584" s="54"/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</row>
    <row r="585" spans="1:148" x14ac:dyDescent="0.25">
      <c r="A585" s="76"/>
      <c r="B585" s="54"/>
      <c r="C585" s="54"/>
      <c r="D585" s="54"/>
      <c r="E585" s="54"/>
      <c r="F585" s="5"/>
      <c r="G585" s="8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  <c r="DW585" s="54"/>
      <c r="DX585" s="54"/>
      <c r="DY585" s="54"/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</row>
    <row r="586" spans="1:148" x14ac:dyDescent="0.25">
      <c r="A586" s="76"/>
      <c r="B586" s="54"/>
      <c r="C586" s="54"/>
      <c r="D586" s="54"/>
      <c r="E586" s="54"/>
      <c r="F586" s="5"/>
      <c r="G586" s="8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  <c r="DW586" s="54"/>
      <c r="DX586" s="54"/>
      <c r="DY586" s="54"/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</row>
    <row r="587" spans="1:148" x14ac:dyDescent="0.25">
      <c r="A587" s="76"/>
      <c r="B587" s="54"/>
      <c r="C587" s="54"/>
      <c r="D587" s="54"/>
      <c r="E587" s="54"/>
      <c r="F587" s="5"/>
      <c r="G587" s="8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  <c r="DW587" s="54"/>
      <c r="DX587" s="54"/>
      <c r="DY587" s="54"/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</row>
    <row r="588" spans="1:148" x14ac:dyDescent="0.25">
      <c r="A588" s="76"/>
      <c r="B588" s="54"/>
      <c r="C588" s="54"/>
      <c r="D588" s="54"/>
      <c r="E588" s="54"/>
      <c r="F588" s="5"/>
      <c r="G588" s="8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  <c r="DW588" s="54"/>
      <c r="DX588" s="54"/>
      <c r="DY588" s="54"/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</row>
    <row r="589" spans="1:148" x14ac:dyDescent="0.25">
      <c r="A589" s="76"/>
      <c r="B589" s="54"/>
      <c r="C589" s="54"/>
      <c r="D589" s="54"/>
      <c r="E589" s="54"/>
      <c r="F589" s="5"/>
      <c r="G589" s="8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</row>
    <row r="590" spans="1:148" x14ac:dyDescent="0.25">
      <c r="A590" s="76"/>
      <c r="B590" s="54"/>
      <c r="C590" s="54"/>
      <c r="D590" s="54"/>
      <c r="E590" s="54"/>
      <c r="F590" s="5"/>
      <c r="G590" s="8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</row>
    <row r="591" spans="1:148" x14ac:dyDescent="0.25">
      <c r="A591" s="76"/>
      <c r="B591" s="54"/>
      <c r="C591" s="54"/>
      <c r="D591" s="54"/>
      <c r="E591" s="54"/>
      <c r="F591" s="5"/>
      <c r="G591" s="8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</row>
    <row r="592" spans="1:148" x14ac:dyDescent="0.25">
      <c r="A592" s="76"/>
      <c r="B592" s="54"/>
      <c r="C592" s="54"/>
      <c r="D592" s="54"/>
      <c r="E592" s="54"/>
      <c r="F592" s="5"/>
      <c r="G592" s="8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</row>
    <row r="593" spans="1:148" x14ac:dyDescent="0.25">
      <c r="A593" s="76"/>
      <c r="B593" s="54"/>
      <c r="C593" s="54"/>
      <c r="D593" s="54"/>
      <c r="E593" s="54"/>
      <c r="F593" s="5"/>
      <c r="G593" s="8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  <c r="DW593" s="54"/>
      <c r="DX593" s="54"/>
      <c r="DY593" s="54"/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</row>
    <row r="594" spans="1:148" x14ac:dyDescent="0.25">
      <c r="A594" s="76"/>
      <c r="B594" s="54"/>
      <c r="C594" s="54"/>
      <c r="D594" s="54"/>
      <c r="E594" s="54"/>
      <c r="F594" s="5"/>
      <c r="G594" s="8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  <c r="DW594" s="54"/>
      <c r="DX594" s="54"/>
      <c r="DY594" s="54"/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</row>
    <row r="595" spans="1:148" x14ac:dyDescent="0.25">
      <c r="A595" s="76"/>
      <c r="B595" s="54"/>
      <c r="C595" s="54"/>
      <c r="D595" s="54"/>
      <c r="E595" s="54"/>
      <c r="F595" s="5"/>
      <c r="G595" s="8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</row>
    <row r="596" spans="1:148" x14ac:dyDescent="0.25">
      <c r="A596" s="76"/>
      <c r="B596" s="54"/>
      <c r="C596" s="54"/>
      <c r="D596" s="54"/>
      <c r="E596" s="54"/>
      <c r="F596" s="5"/>
      <c r="G596" s="8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</row>
    <row r="597" spans="1:148" x14ac:dyDescent="0.25">
      <c r="A597" s="76"/>
      <c r="B597" s="54"/>
      <c r="C597" s="54"/>
      <c r="D597" s="54"/>
      <c r="E597" s="54"/>
      <c r="F597" s="5"/>
      <c r="G597" s="8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</row>
    <row r="598" spans="1:148" x14ac:dyDescent="0.25">
      <c r="A598" s="76"/>
      <c r="B598" s="54"/>
      <c r="C598" s="54"/>
      <c r="D598" s="54"/>
      <c r="E598" s="54"/>
      <c r="F598" s="5"/>
      <c r="G598" s="8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</row>
    <row r="599" spans="1:148" x14ac:dyDescent="0.25">
      <c r="A599" s="76"/>
      <c r="B599" s="54"/>
      <c r="C599" s="54"/>
      <c r="D599" s="54"/>
      <c r="E599" s="54"/>
      <c r="F599" s="5"/>
      <c r="G599" s="8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</row>
    <row r="600" spans="1:148" x14ac:dyDescent="0.25">
      <c r="A600" s="76"/>
      <c r="B600" s="54"/>
      <c r="C600" s="54"/>
      <c r="D600" s="54"/>
      <c r="E600" s="54"/>
      <c r="F600" s="5"/>
      <c r="G600" s="8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</row>
    <row r="601" spans="1:148" x14ac:dyDescent="0.25">
      <c r="A601" s="76"/>
      <c r="B601" s="54"/>
      <c r="C601" s="54"/>
      <c r="D601" s="54"/>
      <c r="E601" s="54"/>
      <c r="F601" s="5"/>
      <c r="G601" s="8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  <c r="DW601" s="54"/>
      <c r="DX601" s="54"/>
      <c r="DY601" s="54"/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</row>
    <row r="602" spans="1:148" x14ac:dyDescent="0.25">
      <c r="A602" s="76"/>
      <c r="B602" s="54"/>
      <c r="C602" s="54"/>
      <c r="D602" s="54"/>
      <c r="E602" s="54"/>
      <c r="F602" s="5"/>
      <c r="G602" s="8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  <c r="DW602" s="54"/>
      <c r="DX602" s="54"/>
      <c r="DY602" s="54"/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</row>
    <row r="603" spans="1:148" x14ac:dyDescent="0.25">
      <c r="A603" s="76"/>
      <c r="B603" s="54"/>
      <c r="C603" s="54"/>
      <c r="D603" s="54"/>
      <c r="E603" s="54"/>
      <c r="F603" s="5"/>
      <c r="G603" s="8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  <c r="DW603" s="54"/>
      <c r="DX603" s="54"/>
      <c r="DY603" s="54"/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</row>
    <row r="604" spans="1:148" x14ac:dyDescent="0.25">
      <c r="A604" s="76"/>
      <c r="B604" s="54"/>
      <c r="C604" s="54"/>
      <c r="D604" s="54"/>
      <c r="E604" s="54"/>
      <c r="F604" s="5"/>
      <c r="G604" s="8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  <c r="DW604" s="54"/>
      <c r="DX604" s="54"/>
      <c r="DY604" s="54"/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</row>
    <row r="605" spans="1:148" x14ac:dyDescent="0.25">
      <c r="A605" s="76"/>
      <c r="B605" s="54"/>
      <c r="C605" s="54"/>
      <c r="D605" s="54"/>
      <c r="E605" s="54"/>
      <c r="F605" s="5"/>
      <c r="G605" s="8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</row>
    <row r="606" spans="1:148" x14ac:dyDescent="0.25">
      <c r="A606" s="76"/>
      <c r="B606" s="54"/>
      <c r="C606" s="54"/>
      <c r="D606" s="54"/>
      <c r="E606" s="54"/>
      <c r="F606" s="5"/>
      <c r="G606" s="8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</row>
    <row r="607" spans="1:148" x14ac:dyDescent="0.25">
      <c r="A607" s="76"/>
      <c r="B607" s="54"/>
      <c r="C607" s="54"/>
      <c r="D607" s="54"/>
      <c r="E607" s="54"/>
      <c r="F607" s="5"/>
      <c r="G607" s="8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</row>
    <row r="608" spans="1:148" x14ac:dyDescent="0.25">
      <c r="A608" s="76"/>
      <c r="B608" s="54"/>
      <c r="C608" s="54"/>
      <c r="D608" s="54"/>
      <c r="E608" s="54"/>
      <c r="F608" s="5"/>
      <c r="G608" s="8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</row>
    <row r="609" spans="1:148" x14ac:dyDescent="0.25">
      <c r="A609" s="76"/>
      <c r="B609" s="54"/>
      <c r="C609" s="54"/>
      <c r="D609" s="54"/>
      <c r="E609" s="54"/>
      <c r="F609" s="5"/>
      <c r="G609" s="8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</row>
    <row r="610" spans="1:148" x14ac:dyDescent="0.25">
      <c r="A610" s="76"/>
      <c r="B610" s="54"/>
      <c r="C610" s="54"/>
      <c r="D610" s="54"/>
      <c r="E610" s="54"/>
      <c r="F610" s="5"/>
      <c r="G610" s="8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  <c r="DW610" s="54"/>
      <c r="DX610" s="54"/>
      <c r="DY610" s="54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</row>
    <row r="611" spans="1:148" x14ac:dyDescent="0.25">
      <c r="A611" s="76"/>
      <c r="B611" s="54"/>
      <c r="C611" s="54"/>
      <c r="D611" s="54"/>
      <c r="E611" s="54"/>
      <c r="F611" s="5"/>
      <c r="G611" s="8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</row>
    <row r="612" spans="1:148" x14ac:dyDescent="0.25">
      <c r="A612" s="76"/>
      <c r="B612" s="54"/>
      <c r="C612" s="54"/>
      <c r="D612" s="54"/>
      <c r="E612" s="54"/>
      <c r="F612" s="5"/>
      <c r="G612" s="8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</row>
    <row r="613" spans="1:148" x14ac:dyDescent="0.25">
      <c r="A613" s="76"/>
      <c r="B613" s="54"/>
      <c r="C613" s="54"/>
      <c r="D613" s="54"/>
      <c r="E613" s="54"/>
      <c r="F613" s="5"/>
      <c r="G613" s="8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  <c r="DW613" s="54"/>
      <c r="DX613" s="54"/>
      <c r="DY613" s="54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</row>
    <row r="614" spans="1:148" x14ac:dyDescent="0.25">
      <c r="A614" s="76"/>
      <c r="B614" s="54"/>
      <c r="C614" s="54"/>
      <c r="D614" s="54"/>
      <c r="E614" s="54"/>
      <c r="F614" s="5"/>
      <c r="G614" s="8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  <c r="DW614" s="54"/>
      <c r="DX614" s="54"/>
      <c r="DY614" s="54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</row>
    <row r="615" spans="1:148" x14ac:dyDescent="0.25">
      <c r="A615" s="76"/>
      <c r="B615" s="54"/>
      <c r="C615" s="54"/>
      <c r="D615" s="54"/>
      <c r="E615" s="54"/>
      <c r="F615" s="5"/>
      <c r="G615" s="8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  <c r="DW615" s="54"/>
      <c r="DX615" s="54"/>
      <c r="DY615" s="54"/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</row>
    <row r="616" spans="1:148" x14ac:dyDescent="0.25">
      <c r="A616" s="76"/>
      <c r="B616" s="54"/>
      <c r="C616" s="54"/>
      <c r="D616" s="54"/>
      <c r="E616" s="54"/>
      <c r="F616" s="5"/>
      <c r="G616" s="8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</row>
    <row r="617" spans="1:148" x14ac:dyDescent="0.25">
      <c r="A617" s="76"/>
      <c r="B617" s="54"/>
      <c r="C617" s="54"/>
      <c r="D617" s="54"/>
      <c r="E617" s="54"/>
      <c r="F617" s="5"/>
      <c r="G617" s="8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</row>
    <row r="618" spans="1:148" x14ac:dyDescent="0.25">
      <c r="A618" s="76"/>
      <c r="B618" s="54"/>
      <c r="C618" s="54"/>
      <c r="D618" s="54"/>
      <c r="E618" s="54"/>
      <c r="F618" s="5"/>
      <c r="G618" s="8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</row>
    <row r="619" spans="1:148" x14ac:dyDescent="0.25">
      <c r="A619" s="76"/>
      <c r="B619" s="54"/>
      <c r="C619" s="54"/>
      <c r="D619" s="54"/>
      <c r="E619" s="54"/>
      <c r="F619" s="5"/>
      <c r="G619" s="8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  <c r="DW619" s="54"/>
      <c r="DX619" s="54"/>
      <c r="DY619" s="54"/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</row>
    <row r="620" spans="1:148" x14ac:dyDescent="0.25">
      <c r="A620" s="76"/>
      <c r="B620" s="54"/>
      <c r="C620" s="54"/>
      <c r="D620" s="54"/>
      <c r="E620" s="54"/>
      <c r="F620" s="5"/>
      <c r="G620" s="8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  <c r="DW620" s="54"/>
      <c r="DX620" s="54"/>
      <c r="DY620" s="54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</row>
    <row r="621" spans="1:148" x14ac:dyDescent="0.25">
      <c r="A621" s="76"/>
      <c r="B621" s="54"/>
      <c r="C621" s="54"/>
      <c r="D621" s="54"/>
      <c r="E621" s="54"/>
      <c r="F621" s="5"/>
      <c r="G621" s="8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  <c r="DW621" s="54"/>
      <c r="DX621" s="54"/>
      <c r="DY621" s="54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</row>
    <row r="622" spans="1:148" x14ac:dyDescent="0.25">
      <c r="A622" s="76"/>
      <c r="B622" s="54"/>
      <c r="C622" s="54"/>
      <c r="D622" s="54"/>
      <c r="E622" s="54"/>
      <c r="F622" s="5"/>
      <c r="G622" s="8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  <c r="DW622" s="54"/>
      <c r="DX622" s="54"/>
      <c r="DY622" s="54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</row>
    <row r="623" spans="1:148" x14ac:dyDescent="0.25">
      <c r="A623" s="76"/>
      <c r="B623" s="54"/>
      <c r="C623" s="54"/>
      <c r="D623" s="54"/>
      <c r="E623" s="54"/>
      <c r="F623" s="5"/>
      <c r="G623" s="8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  <c r="DW623" s="54"/>
      <c r="DX623" s="54"/>
      <c r="DY623" s="54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</row>
    <row r="624" spans="1:148" x14ac:dyDescent="0.25">
      <c r="A624" s="76"/>
      <c r="B624" s="54"/>
      <c r="C624" s="54"/>
      <c r="D624" s="54"/>
      <c r="E624" s="54"/>
      <c r="F624" s="5"/>
      <c r="G624" s="8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  <c r="DW624" s="54"/>
      <c r="DX624" s="54"/>
      <c r="DY624" s="54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</row>
    <row r="625" spans="1:148" x14ac:dyDescent="0.25">
      <c r="A625" s="76"/>
      <c r="B625" s="54"/>
      <c r="C625" s="54"/>
      <c r="D625" s="54"/>
      <c r="E625" s="54"/>
      <c r="F625" s="5"/>
      <c r="G625" s="8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</row>
    <row r="626" spans="1:148" x14ac:dyDescent="0.25">
      <c r="A626" s="76"/>
      <c r="B626" s="54"/>
      <c r="C626" s="54"/>
      <c r="D626" s="54"/>
      <c r="E626" s="54"/>
      <c r="F626" s="5"/>
      <c r="G626" s="8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  <c r="DW626" s="54"/>
      <c r="DX626" s="54"/>
      <c r="DY626" s="54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</row>
    <row r="627" spans="1:148" x14ac:dyDescent="0.25">
      <c r="A627" s="76"/>
      <c r="B627" s="54"/>
      <c r="C627" s="54"/>
      <c r="D627" s="54"/>
      <c r="E627" s="54"/>
      <c r="F627" s="5"/>
      <c r="G627" s="8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  <c r="DW627" s="54"/>
      <c r="DX627" s="54"/>
      <c r="DY627" s="54"/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</row>
    <row r="628" spans="1:148" x14ac:dyDescent="0.25">
      <c r="A628" s="76"/>
      <c r="B628" s="54"/>
      <c r="C628" s="54"/>
      <c r="D628" s="54"/>
      <c r="E628" s="54"/>
      <c r="F628" s="5"/>
      <c r="G628" s="8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</row>
    <row r="629" spans="1:148" x14ac:dyDescent="0.25">
      <c r="A629" s="76"/>
      <c r="B629" s="54"/>
      <c r="C629" s="54"/>
      <c r="D629" s="54"/>
      <c r="E629" s="54"/>
      <c r="F629" s="5"/>
      <c r="G629" s="8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  <c r="DW629" s="54"/>
      <c r="DX629" s="54"/>
      <c r="DY629" s="54"/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</row>
    <row r="630" spans="1:148" x14ac:dyDescent="0.25">
      <c r="A630" s="76"/>
      <c r="B630" s="54"/>
      <c r="C630" s="54"/>
      <c r="D630" s="54"/>
      <c r="E630" s="54"/>
      <c r="F630" s="5"/>
      <c r="G630" s="8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  <c r="DW630" s="54"/>
      <c r="DX630" s="54"/>
      <c r="DY630" s="54"/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</row>
    <row r="631" spans="1:148" x14ac:dyDescent="0.25">
      <c r="A631" s="76"/>
      <c r="B631" s="54"/>
      <c r="C631" s="54"/>
      <c r="D631" s="54"/>
      <c r="E631" s="54"/>
      <c r="F631" s="5"/>
      <c r="G631" s="8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  <c r="DW631" s="54"/>
      <c r="DX631" s="54"/>
      <c r="DY631" s="54"/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</row>
    <row r="632" spans="1:148" x14ac:dyDescent="0.25">
      <c r="A632" s="76"/>
      <c r="B632" s="54"/>
      <c r="C632" s="54"/>
      <c r="D632" s="54"/>
      <c r="E632" s="54"/>
      <c r="F632" s="5"/>
      <c r="G632" s="8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  <c r="DW632" s="54"/>
      <c r="DX632" s="54"/>
      <c r="DY632" s="54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</row>
    <row r="633" spans="1:148" x14ac:dyDescent="0.25">
      <c r="A633" s="76"/>
      <c r="B633" s="54"/>
      <c r="C633" s="54"/>
      <c r="D633" s="54"/>
      <c r="E633" s="54"/>
      <c r="F633" s="5"/>
      <c r="G633" s="8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  <c r="DW633" s="54"/>
      <c r="DX633" s="54"/>
      <c r="DY633" s="54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</row>
    <row r="634" spans="1:148" x14ac:dyDescent="0.25">
      <c r="A634" s="76"/>
      <c r="B634" s="54"/>
      <c r="C634" s="54"/>
      <c r="D634" s="54"/>
      <c r="E634" s="54"/>
      <c r="F634" s="5"/>
      <c r="G634" s="8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  <c r="DW634" s="54"/>
      <c r="DX634" s="54"/>
      <c r="DY634" s="54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</row>
    <row r="635" spans="1:148" x14ac:dyDescent="0.25">
      <c r="A635" s="76"/>
      <c r="B635" s="54"/>
      <c r="C635" s="54"/>
      <c r="D635" s="54"/>
      <c r="E635" s="54"/>
      <c r="F635" s="5"/>
      <c r="G635" s="8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  <c r="DW635" s="54"/>
      <c r="DX635" s="54"/>
      <c r="DY635" s="54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</row>
    <row r="636" spans="1:148" x14ac:dyDescent="0.25">
      <c r="A636" s="76"/>
      <c r="B636" s="54"/>
      <c r="C636" s="54"/>
      <c r="D636" s="54"/>
      <c r="E636" s="54"/>
      <c r="F636" s="5"/>
      <c r="G636" s="8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  <c r="DW636" s="54"/>
      <c r="DX636" s="54"/>
      <c r="DY636" s="54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</row>
    <row r="637" spans="1:148" x14ac:dyDescent="0.25">
      <c r="A637" s="76"/>
      <c r="B637" s="54"/>
      <c r="C637" s="54"/>
      <c r="D637" s="54"/>
      <c r="E637" s="54"/>
      <c r="F637" s="5"/>
      <c r="G637" s="8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</row>
    <row r="638" spans="1:148" x14ac:dyDescent="0.25">
      <c r="A638" s="76"/>
      <c r="B638" s="54"/>
      <c r="C638" s="54"/>
      <c r="D638" s="54"/>
      <c r="E638" s="54"/>
      <c r="F638" s="5"/>
      <c r="G638" s="8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  <c r="DW638" s="54"/>
      <c r="DX638" s="54"/>
      <c r="DY638" s="54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</row>
    <row r="639" spans="1:148" x14ac:dyDescent="0.25">
      <c r="A639" s="76"/>
      <c r="B639" s="54"/>
      <c r="C639" s="54"/>
      <c r="D639" s="54"/>
      <c r="E639" s="54"/>
      <c r="F639" s="5"/>
      <c r="G639" s="8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</row>
    <row r="640" spans="1:148" x14ac:dyDescent="0.25">
      <c r="A640" s="76"/>
      <c r="B640" s="54"/>
      <c r="C640" s="54"/>
      <c r="D640" s="54"/>
      <c r="E640" s="54"/>
      <c r="F640" s="5"/>
      <c r="G640" s="8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  <c r="DW640" s="54"/>
      <c r="DX640" s="54"/>
      <c r="DY640" s="54"/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</row>
    <row r="641" spans="1:148" x14ac:dyDescent="0.25">
      <c r="A641" s="76"/>
      <c r="B641" s="54"/>
      <c r="C641" s="54"/>
      <c r="D641" s="54"/>
      <c r="E641" s="54"/>
      <c r="F641" s="5"/>
      <c r="G641" s="8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  <c r="DW641" s="54"/>
      <c r="DX641" s="54"/>
      <c r="DY641" s="54"/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</row>
    <row r="642" spans="1:148" x14ac:dyDescent="0.25">
      <c r="A642" s="76"/>
      <c r="B642" s="54"/>
      <c r="C642" s="54"/>
      <c r="D642" s="54"/>
      <c r="E642" s="54"/>
      <c r="F642" s="5"/>
      <c r="G642" s="8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  <c r="DW642" s="54"/>
      <c r="DX642" s="54"/>
      <c r="DY642" s="54"/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</row>
    <row r="643" spans="1:148" x14ac:dyDescent="0.25">
      <c r="A643" s="76"/>
      <c r="B643" s="54"/>
      <c r="C643" s="54"/>
      <c r="D643" s="54"/>
      <c r="E643" s="54"/>
      <c r="F643" s="5"/>
      <c r="G643" s="8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  <c r="DW643" s="54"/>
      <c r="DX643" s="54"/>
      <c r="DY643" s="54"/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</row>
    <row r="644" spans="1:148" x14ac:dyDescent="0.25">
      <c r="A644" s="76"/>
      <c r="B644" s="54"/>
      <c r="C644" s="54"/>
      <c r="D644" s="54"/>
      <c r="E644" s="54"/>
      <c r="F644" s="5"/>
      <c r="G644" s="8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  <c r="DW644" s="54"/>
      <c r="DX644" s="54"/>
      <c r="DY644" s="54"/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</row>
    <row r="645" spans="1:148" x14ac:dyDescent="0.25">
      <c r="A645" s="76"/>
      <c r="B645" s="54"/>
      <c r="C645" s="54"/>
      <c r="D645" s="54"/>
      <c r="E645" s="54"/>
      <c r="F645" s="5"/>
      <c r="G645" s="8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  <c r="DW645" s="54"/>
      <c r="DX645" s="54"/>
      <c r="DY645" s="54"/>
      <c r="DZ645" s="54"/>
      <c r="EA645" s="54"/>
      <c r="EB645" s="54"/>
      <c r="EC645" s="54"/>
      <c r="ED645" s="54"/>
      <c r="EE645" s="54"/>
      <c r="EF645" s="54"/>
      <c r="EG645" s="54"/>
      <c r="EH645" s="54"/>
      <c r="EI645" s="54"/>
      <c r="EJ645" s="54"/>
      <c r="EK645" s="54"/>
      <c r="EL645" s="54"/>
      <c r="EM645" s="54"/>
      <c r="EN645" s="54"/>
      <c r="EO645" s="54"/>
      <c r="EP645" s="54"/>
      <c r="EQ645" s="54"/>
      <c r="ER645" s="54"/>
    </row>
    <row r="646" spans="1:148" x14ac:dyDescent="0.25">
      <c r="A646" s="76"/>
      <c r="B646" s="54"/>
      <c r="C646" s="54"/>
      <c r="D646" s="54"/>
      <c r="E646" s="54"/>
      <c r="F646" s="5"/>
      <c r="G646" s="8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  <c r="DW646" s="54"/>
      <c r="DX646" s="54"/>
      <c r="DY646" s="54"/>
      <c r="DZ646" s="54"/>
      <c r="EA646" s="54"/>
      <c r="EB646" s="54"/>
      <c r="EC646" s="54"/>
      <c r="ED646" s="54"/>
      <c r="EE646" s="54"/>
      <c r="EF646" s="54"/>
      <c r="EG646" s="54"/>
      <c r="EH646" s="54"/>
      <c r="EI646" s="54"/>
      <c r="EJ646" s="54"/>
      <c r="EK646" s="54"/>
      <c r="EL646" s="54"/>
      <c r="EM646" s="54"/>
      <c r="EN646" s="54"/>
      <c r="EO646" s="54"/>
      <c r="EP646" s="54"/>
      <c r="EQ646" s="54"/>
      <c r="ER646" s="54"/>
    </row>
    <row r="647" spans="1:148" x14ac:dyDescent="0.25">
      <c r="A647" s="76"/>
      <c r="B647" s="54"/>
      <c r="C647" s="54"/>
      <c r="D647" s="54"/>
      <c r="E647" s="54"/>
      <c r="F647" s="5"/>
      <c r="G647" s="8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  <c r="DW647" s="54"/>
      <c r="DX647" s="54"/>
      <c r="DY647" s="54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</row>
    <row r="648" spans="1:148" x14ac:dyDescent="0.25">
      <c r="A648" s="76"/>
      <c r="B648" s="54"/>
      <c r="C648" s="54"/>
      <c r="D648" s="54"/>
      <c r="E648" s="54"/>
      <c r="F648" s="5"/>
      <c r="G648" s="8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  <c r="DW648" s="54"/>
      <c r="DX648" s="54"/>
      <c r="DY648" s="54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</row>
    <row r="649" spans="1:148" x14ac:dyDescent="0.25">
      <c r="A649" s="76"/>
      <c r="B649" s="54"/>
      <c r="C649" s="54"/>
      <c r="D649" s="54"/>
      <c r="E649" s="54"/>
      <c r="F649" s="5"/>
      <c r="G649" s="8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  <c r="DW649" s="54"/>
      <c r="DX649" s="54"/>
      <c r="DY649" s="54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</row>
    <row r="650" spans="1:148" x14ac:dyDescent="0.25">
      <c r="A650" s="76"/>
      <c r="B650" s="54"/>
      <c r="C650" s="54"/>
      <c r="D650" s="54"/>
      <c r="E650" s="54"/>
      <c r="F650" s="5"/>
      <c r="G650" s="8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  <c r="DW650" s="54"/>
      <c r="DX650" s="54"/>
      <c r="DY650" s="54"/>
      <c r="DZ650" s="54"/>
      <c r="EA650" s="54"/>
      <c r="EB650" s="54"/>
      <c r="EC650" s="54"/>
      <c r="ED650" s="54"/>
      <c r="EE650" s="54"/>
      <c r="EF650" s="54"/>
      <c r="EG650" s="54"/>
      <c r="EH650" s="54"/>
      <c r="EI650" s="54"/>
      <c r="EJ650" s="54"/>
      <c r="EK650" s="54"/>
      <c r="EL650" s="54"/>
      <c r="EM650" s="54"/>
      <c r="EN650" s="54"/>
      <c r="EO650" s="54"/>
      <c r="EP650" s="54"/>
      <c r="EQ650" s="54"/>
      <c r="ER650" s="54"/>
    </row>
    <row r="651" spans="1:148" x14ac:dyDescent="0.25">
      <c r="A651" s="76"/>
      <c r="B651" s="54"/>
      <c r="C651" s="54"/>
      <c r="D651" s="54"/>
      <c r="E651" s="54"/>
      <c r="F651" s="5"/>
      <c r="G651" s="8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  <c r="DW651" s="54"/>
      <c r="DX651" s="54"/>
      <c r="DY651" s="54"/>
      <c r="DZ651" s="54"/>
      <c r="EA651" s="54"/>
      <c r="EB651" s="54"/>
      <c r="EC651" s="54"/>
      <c r="ED651" s="54"/>
      <c r="EE651" s="54"/>
      <c r="EF651" s="54"/>
      <c r="EG651" s="54"/>
      <c r="EH651" s="54"/>
      <c r="EI651" s="54"/>
      <c r="EJ651" s="54"/>
      <c r="EK651" s="54"/>
      <c r="EL651" s="54"/>
      <c r="EM651" s="54"/>
      <c r="EN651" s="54"/>
      <c r="EO651" s="54"/>
      <c r="EP651" s="54"/>
      <c r="EQ651" s="54"/>
      <c r="ER651" s="54"/>
    </row>
    <row r="652" spans="1:148" x14ac:dyDescent="0.25">
      <c r="A652" s="76"/>
      <c r="B652" s="54"/>
      <c r="C652" s="54"/>
      <c r="D652" s="54"/>
      <c r="E652" s="54"/>
      <c r="F652" s="5"/>
      <c r="G652" s="8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  <c r="DW652" s="54"/>
      <c r="DX652" s="54"/>
      <c r="DY652" s="54"/>
      <c r="DZ652" s="54"/>
      <c r="EA652" s="54"/>
      <c r="EB652" s="54"/>
      <c r="EC652" s="54"/>
      <c r="ED652" s="54"/>
      <c r="EE652" s="54"/>
      <c r="EF652" s="54"/>
      <c r="EG652" s="54"/>
      <c r="EH652" s="54"/>
      <c r="EI652" s="54"/>
      <c r="EJ652" s="54"/>
      <c r="EK652" s="54"/>
      <c r="EL652" s="54"/>
      <c r="EM652" s="54"/>
      <c r="EN652" s="54"/>
      <c r="EO652" s="54"/>
      <c r="EP652" s="54"/>
      <c r="EQ652" s="54"/>
      <c r="ER652" s="54"/>
    </row>
    <row r="653" spans="1:148" x14ac:dyDescent="0.25">
      <c r="A653" s="76"/>
      <c r="B653" s="54"/>
      <c r="C653" s="54"/>
      <c r="D653" s="54"/>
      <c r="E653" s="54"/>
      <c r="F653" s="5"/>
      <c r="G653" s="8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  <c r="DW653" s="54"/>
      <c r="DX653" s="54"/>
      <c r="DY653" s="54"/>
      <c r="DZ653" s="54"/>
      <c r="EA653" s="54"/>
      <c r="EB653" s="54"/>
      <c r="EC653" s="54"/>
      <c r="ED653" s="54"/>
      <c r="EE653" s="54"/>
      <c r="EF653" s="54"/>
      <c r="EG653" s="54"/>
      <c r="EH653" s="54"/>
      <c r="EI653" s="54"/>
      <c r="EJ653" s="54"/>
      <c r="EK653" s="54"/>
      <c r="EL653" s="54"/>
      <c r="EM653" s="54"/>
      <c r="EN653" s="54"/>
      <c r="EO653" s="54"/>
      <c r="EP653" s="54"/>
      <c r="EQ653" s="54"/>
      <c r="ER653" s="54"/>
    </row>
    <row r="654" spans="1:148" x14ac:dyDescent="0.25">
      <c r="A654" s="76"/>
      <c r="B654" s="54"/>
      <c r="C654" s="54"/>
      <c r="D654" s="54"/>
      <c r="E654" s="54"/>
      <c r="F654" s="5"/>
      <c r="G654" s="8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  <c r="DW654" s="54"/>
      <c r="DX654" s="54"/>
      <c r="DY654" s="54"/>
      <c r="DZ654" s="54"/>
      <c r="EA654" s="54"/>
      <c r="EB654" s="54"/>
      <c r="EC654" s="54"/>
      <c r="ED654" s="54"/>
      <c r="EE654" s="54"/>
      <c r="EF654" s="54"/>
      <c r="EG654" s="54"/>
      <c r="EH654" s="54"/>
      <c r="EI654" s="54"/>
      <c r="EJ654" s="54"/>
      <c r="EK654" s="54"/>
      <c r="EL654" s="54"/>
      <c r="EM654" s="54"/>
      <c r="EN654" s="54"/>
      <c r="EO654" s="54"/>
      <c r="EP654" s="54"/>
      <c r="EQ654" s="54"/>
      <c r="ER654" s="54"/>
    </row>
    <row r="655" spans="1:148" x14ac:dyDescent="0.25">
      <c r="A655" s="76"/>
      <c r="B655" s="54"/>
      <c r="C655" s="54"/>
      <c r="D655" s="54"/>
      <c r="E655" s="54"/>
      <c r="F655" s="5"/>
      <c r="G655" s="8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  <c r="DW655" s="54"/>
      <c r="DX655" s="54"/>
      <c r="DY655" s="54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</row>
    <row r="656" spans="1:148" x14ac:dyDescent="0.25">
      <c r="A656" s="76"/>
      <c r="B656" s="54"/>
      <c r="C656" s="54"/>
      <c r="D656" s="54"/>
      <c r="E656" s="54"/>
      <c r="F656" s="5"/>
      <c r="G656" s="8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  <c r="DW656" s="54"/>
      <c r="DX656" s="54"/>
      <c r="DY656" s="54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</row>
    <row r="657" spans="1:148" x14ac:dyDescent="0.25">
      <c r="A657" s="76"/>
      <c r="B657" s="54"/>
      <c r="C657" s="54"/>
      <c r="D657" s="54"/>
      <c r="E657" s="54"/>
      <c r="F657" s="5"/>
      <c r="G657" s="8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  <c r="DW657" s="54"/>
      <c r="DX657" s="54"/>
      <c r="DY657" s="54"/>
      <c r="DZ657" s="54"/>
      <c r="EA657" s="54"/>
      <c r="EB657" s="54"/>
      <c r="EC657" s="54"/>
      <c r="ED657" s="54"/>
      <c r="EE657" s="54"/>
      <c r="EF657" s="54"/>
      <c r="EG657" s="54"/>
      <c r="EH657" s="54"/>
      <c r="EI657" s="54"/>
      <c r="EJ657" s="54"/>
      <c r="EK657" s="54"/>
      <c r="EL657" s="54"/>
      <c r="EM657" s="54"/>
      <c r="EN657" s="54"/>
      <c r="EO657" s="54"/>
      <c r="EP657" s="54"/>
      <c r="EQ657" s="54"/>
      <c r="ER657" s="54"/>
    </row>
    <row r="658" spans="1:148" x14ac:dyDescent="0.25">
      <c r="A658" s="76"/>
      <c r="B658" s="54"/>
      <c r="C658" s="54"/>
      <c r="D658" s="54"/>
      <c r="E658" s="54"/>
      <c r="F658" s="5"/>
      <c r="G658" s="8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  <c r="DW658" s="54"/>
      <c r="DX658" s="54"/>
      <c r="DY658" s="54"/>
      <c r="DZ658" s="54"/>
      <c r="EA658" s="54"/>
      <c r="EB658" s="54"/>
      <c r="EC658" s="54"/>
      <c r="ED658" s="54"/>
      <c r="EE658" s="54"/>
      <c r="EF658" s="54"/>
      <c r="EG658" s="54"/>
      <c r="EH658" s="54"/>
      <c r="EI658" s="54"/>
      <c r="EJ658" s="54"/>
      <c r="EK658" s="54"/>
      <c r="EL658" s="54"/>
      <c r="EM658" s="54"/>
      <c r="EN658" s="54"/>
      <c r="EO658" s="54"/>
      <c r="EP658" s="54"/>
      <c r="EQ658" s="54"/>
      <c r="ER658" s="54"/>
    </row>
    <row r="659" spans="1:148" x14ac:dyDescent="0.25">
      <c r="A659" s="76"/>
      <c r="B659" s="54"/>
      <c r="C659" s="54"/>
      <c r="D659" s="54"/>
      <c r="E659" s="54"/>
      <c r="F659" s="5"/>
      <c r="G659" s="8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  <c r="DW659" s="54"/>
      <c r="DX659" s="54"/>
      <c r="DY659" s="54"/>
      <c r="DZ659" s="54"/>
      <c r="EA659" s="54"/>
      <c r="EB659" s="54"/>
      <c r="EC659" s="54"/>
      <c r="ED659" s="54"/>
      <c r="EE659" s="54"/>
      <c r="EF659" s="54"/>
      <c r="EG659" s="54"/>
      <c r="EH659" s="54"/>
      <c r="EI659" s="54"/>
      <c r="EJ659" s="54"/>
      <c r="EK659" s="54"/>
      <c r="EL659" s="54"/>
      <c r="EM659" s="54"/>
      <c r="EN659" s="54"/>
      <c r="EO659" s="54"/>
      <c r="EP659" s="54"/>
      <c r="EQ659" s="54"/>
      <c r="ER659" s="54"/>
    </row>
    <row r="660" spans="1:148" x14ac:dyDescent="0.25">
      <c r="A660" s="76"/>
      <c r="B660" s="54"/>
      <c r="C660" s="54"/>
      <c r="D660" s="54"/>
      <c r="E660" s="54"/>
      <c r="F660" s="5"/>
      <c r="G660" s="8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  <c r="DW660" s="54"/>
      <c r="DX660" s="54"/>
      <c r="DY660" s="54"/>
      <c r="DZ660" s="54"/>
      <c r="EA660" s="54"/>
      <c r="EB660" s="54"/>
      <c r="EC660" s="54"/>
      <c r="ED660" s="54"/>
      <c r="EE660" s="54"/>
      <c r="EF660" s="54"/>
      <c r="EG660" s="54"/>
      <c r="EH660" s="54"/>
      <c r="EI660" s="54"/>
      <c r="EJ660" s="54"/>
      <c r="EK660" s="54"/>
      <c r="EL660" s="54"/>
      <c r="EM660" s="54"/>
      <c r="EN660" s="54"/>
      <c r="EO660" s="54"/>
      <c r="EP660" s="54"/>
      <c r="EQ660" s="54"/>
      <c r="ER660" s="54"/>
    </row>
    <row r="661" spans="1:148" x14ac:dyDescent="0.25">
      <c r="A661" s="76"/>
      <c r="B661" s="54"/>
      <c r="C661" s="54"/>
      <c r="D661" s="54"/>
      <c r="E661" s="54"/>
      <c r="F661" s="5"/>
      <c r="G661" s="8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  <c r="DW661" s="54"/>
      <c r="DX661" s="54"/>
      <c r="DY661" s="54"/>
      <c r="DZ661" s="54"/>
      <c r="EA661" s="54"/>
      <c r="EB661" s="54"/>
      <c r="EC661" s="54"/>
      <c r="ED661" s="54"/>
      <c r="EE661" s="54"/>
      <c r="EF661" s="54"/>
      <c r="EG661" s="54"/>
      <c r="EH661" s="54"/>
      <c r="EI661" s="54"/>
      <c r="EJ661" s="54"/>
      <c r="EK661" s="54"/>
      <c r="EL661" s="54"/>
      <c r="EM661" s="54"/>
      <c r="EN661" s="54"/>
      <c r="EO661" s="54"/>
      <c r="EP661" s="54"/>
      <c r="EQ661" s="54"/>
      <c r="ER661" s="54"/>
    </row>
    <row r="662" spans="1:148" x14ac:dyDescent="0.25">
      <c r="A662" s="76"/>
      <c r="B662" s="54"/>
      <c r="C662" s="54"/>
      <c r="D662" s="54"/>
      <c r="E662" s="54"/>
      <c r="F662" s="5"/>
      <c r="G662" s="8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  <c r="DW662" s="54"/>
      <c r="DX662" s="54"/>
      <c r="DY662" s="54"/>
      <c r="DZ662" s="54"/>
      <c r="EA662" s="54"/>
      <c r="EB662" s="54"/>
      <c r="EC662" s="54"/>
      <c r="ED662" s="54"/>
      <c r="EE662" s="54"/>
      <c r="EF662" s="54"/>
      <c r="EG662" s="54"/>
      <c r="EH662" s="54"/>
      <c r="EI662" s="54"/>
      <c r="EJ662" s="54"/>
      <c r="EK662" s="54"/>
      <c r="EL662" s="54"/>
      <c r="EM662" s="54"/>
      <c r="EN662" s="54"/>
      <c r="EO662" s="54"/>
      <c r="EP662" s="54"/>
      <c r="EQ662" s="54"/>
      <c r="ER662" s="54"/>
    </row>
    <row r="663" spans="1:148" x14ac:dyDescent="0.25">
      <c r="A663" s="76"/>
      <c r="B663" s="54"/>
      <c r="C663" s="54"/>
      <c r="D663" s="54"/>
      <c r="E663" s="54"/>
      <c r="F663" s="5"/>
      <c r="G663" s="8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  <c r="DW663" s="54"/>
      <c r="DX663" s="54"/>
      <c r="DY663" s="54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</row>
    <row r="664" spans="1:148" x14ac:dyDescent="0.25">
      <c r="A664" s="76"/>
      <c r="B664" s="54"/>
      <c r="C664" s="54"/>
      <c r="D664" s="54"/>
      <c r="E664" s="54"/>
      <c r="F664" s="5"/>
      <c r="G664" s="8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  <c r="DW664" s="54"/>
      <c r="DX664" s="54"/>
      <c r="DY664" s="54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</row>
    <row r="665" spans="1:148" x14ac:dyDescent="0.25">
      <c r="A665" s="76"/>
      <c r="B665" s="54"/>
      <c r="C665" s="54"/>
      <c r="D665" s="54"/>
      <c r="E665" s="54"/>
      <c r="F665" s="5"/>
      <c r="G665" s="8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  <c r="DW665" s="54"/>
      <c r="DX665" s="54"/>
      <c r="DY665" s="54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</row>
    <row r="666" spans="1:148" x14ac:dyDescent="0.25">
      <c r="A666" s="76"/>
      <c r="B666" s="54"/>
      <c r="C666" s="54"/>
      <c r="D666" s="54"/>
      <c r="E666" s="54"/>
      <c r="F666" s="5"/>
      <c r="G666" s="8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  <c r="DW666" s="54"/>
      <c r="DX666" s="54"/>
      <c r="DY666" s="54"/>
      <c r="DZ666" s="54"/>
      <c r="EA666" s="54"/>
      <c r="EB666" s="54"/>
      <c r="EC666" s="54"/>
      <c r="ED666" s="54"/>
      <c r="EE666" s="54"/>
      <c r="EF666" s="54"/>
      <c r="EG666" s="54"/>
      <c r="EH666" s="54"/>
      <c r="EI666" s="54"/>
      <c r="EJ666" s="54"/>
      <c r="EK666" s="54"/>
      <c r="EL666" s="54"/>
      <c r="EM666" s="54"/>
      <c r="EN666" s="54"/>
      <c r="EO666" s="54"/>
      <c r="EP666" s="54"/>
      <c r="EQ666" s="54"/>
      <c r="ER666" s="54"/>
    </row>
    <row r="667" spans="1:148" x14ac:dyDescent="0.25">
      <c r="A667" s="76"/>
      <c r="B667" s="54"/>
      <c r="C667" s="54"/>
      <c r="D667" s="54"/>
      <c r="E667" s="54"/>
      <c r="F667" s="5"/>
      <c r="G667" s="8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  <c r="DW667" s="54"/>
      <c r="DX667" s="54"/>
      <c r="DY667" s="54"/>
      <c r="DZ667" s="54"/>
      <c r="EA667" s="54"/>
      <c r="EB667" s="54"/>
      <c r="EC667" s="54"/>
      <c r="ED667" s="54"/>
      <c r="EE667" s="54"/>
      <c r="EF667" s="54"/>
      <c r="EG667" s="54"/>
      <c r="EH667" s="54"/>
      <c r="EI667" s="54"/>
      <c r="EJ667" s="54"/>
      <c r="EK667" s="54"/>
      <c r="EL667" s="54"/>
      <c r="EM667" s="54"/>
      <c r="EN667" s="54"/>
      <c r="EO667" s="54"/>
      <c r="EP667" s="54"/>
      <c r="EQ667" s="54"/>
      <c r="ER667" s="54"/>
    </row>
    <row r="668" spans="1:148" x14ac:dyDescent="0.25">
      <c r="A668" s="76"/>
      <c r="B668" s="54"/>
      <c r="C668" s="54"/>
      <c r="D668" s="54"/>
      <c r="E668" s="54"/>
      <c r="F668" s="5"/>
      <c r="G668" s="8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  <c r="DW668" s="54"/>
      <c r="DX668" s="54"/>
      <c r="DY668" s="54"/>
      <c r="DZ668" s="54"/>
      <c r="EA668" s="54"/>
      <c r="EB668" s="54"/>
      <c r="EC668" s="54"/>
      <c r="ED668" s="54"/>
      <c r="EE668" s="54"/>
      <c r="EF668" s="54"/>
      <c r="EG668" s="54"/>
      <c r="EH668" s="54"/>
      <c r="EI668" s="54"/>
      <c r="EJ668" s="54"/>
      <c r="EK668" s="54"/>
      <c r="EL668" s="54"/>
      <c r="EM668" s="54"/>
      <c r="EN668" s="54"/>
      <c r="EO668" s="54"/>
      <c r="EP668" s="54"/>
      <c r="EQ668" s="54"/>
      <c r="ER668" s="54"/>
    </row>
    <row r="669" spans="1:148" x14ac:dyDescent="0.25">
      <c r="A669" s="76"/>
      <c r="B669" s="54"/>
      <c r="C669" s="54"/>
      <c r="D669" s="54"/>
      <c r="E669" s="54"/>
      <c r="F669" s="5"/>
      <c r="G669" s="8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  <c r="DW669" s="54"/>
      <c r="DX669" s="54"/>
      <c r="DY669" s="54"/>
      <c r="DZ669" s="54"/>
      <c r="EA669" s="54"/>
      <c r="EB669" s="54"/>
      <c r="EC669" s="54"/>
      <c r="ED669" s="54"/>
      <c r="EE669" s="54"/>
      <c r="EF669" s="54"/>
      <c r="EG669" s="54"/>
      <c r="EH669" s="54"/>
      <c r="EI669" s="54"/>
      <c r="EJ669" s="54"/>
      <c r="EK669" s="54"/>
      <c r="EL669" s="54"/>
      <c r="EM669" s="54"/>
      <c r="EN669" s="54"/>
      <c r="EO669" s="54"/>
      <c r="EP669" s="54"/>
      <c r="EQ669" s="54"/>
      <c r="ER669" s="54"/>
    </row>
    <row r="670" spans="1:148" x14ac:dyDescent="0.25">
      <c r="A670" s="76"/>
      <c r="B670" s="54"/>
      <c r="C670" s="54"/>
      <c r="D670" s="54"/>
      <c r="E670" s="54"/>
      <c r="F670" s="5"/>
      <c r="G670" s="8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  <c r="DW670" s="54"/>
      <c r="DX670" s="54"/>
      <c r="DY670" s="54"/>
      <c r="DZ670" s="54"/>
      <c r="EA670" s="54"/>
      <c r="EB670" s="54"/>
      <c r="EC670" s="54"/>
      <c r="ED670" s="54"/>
      <c r="EE670" s="54"/>
      <c r="EF670" s="54"/>
      <c r="EG670" s="54"/>
      <c r="EH670" s="54"/>
      <c r="EI670" s="54"/>
      <c r="EJ670" s="54"/>
      <c r="EK670" s="54"/>
      <c r="EL670" s="54"/>
      <c r="EM670" s="54"/>
      <c r="EN670" s="54"/>
      <c r="EO670" s="54"/>
      <c r="EP670" s="54"/>
      <c r="EQ670" s="54"/>
      <c r="ER670" s="54"/>
    </row>
    <row r="671" spans="1:148" x14ac:dyDescent="0.25">
      <c r="A671" s="76"/>
      <c r="B671" s="54"/>
      <c r="C671" s="54"/>
      <c r="D671" s="54"/>
      <c r="E671" s="54"/>
      <c r="F671" s="5"/>
      <c r="G671" s="8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  <c r="DW671" s="54"/>
      <c r="DX671" s="54"/>
      <c r="DY671" s="54"/>
      <c r="DZ671" s="54"/>
      <c r="EA671" s="54"/>
      <c r="EB671" s="54"/>
      <c r="EC671" s="54"/>
      <c r="ED671" s="54"/>
      <c r="EE671" s="54"/>
      <c r="EF671" s="54"/>
      <c r="EG671" s="54"/>
      <c r="EH671" s="54"/>
      <c r="EI671" s="54"/>
      <c r="EJ671" s="54"/>
      <c r="EK671" s="54"/>
      <c r="EL671" s="54"/>
      <c r="EM671" s="54"/>
      <c r="EN671" s="54"/>
      <c r="EO671" s="54"/>
      <c r="EP671" s="54"/>
      <c r="EQ671" s="54"/>
      <c r="ER671" s="54"/>
    </row>
    <row r="672" spans="1:148" x14ac:dyDescent="0.25">
      <c r="A672" s="76"/>
      <c r="B672" s="54"/>
      <c r="C672" s="54"/>
      <c r="D672" s="54"/>
      <c r="E672" s="54"/>
      <c r="F672" s="5"/>
      <c r="G672" s="8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  <c r="DW672" s="54"/>
      <c r="DX672" s="54"/>
      <c r="DY672" s="54"/>
      <c r="DZ672" s="54"/>
      <c r="EA672" s="54"/>
      <c r="EB672" s="54"/>
      <c r="EC672" s="54"/>
      <c r="ED672" s="54"/>
      <c r="EE672" s="54"/>
      <c r="EF672" s="54"/>
      <c r="EG672" s="54"/>
      <c r="EH672" s="54"/>
      <c r="EI672" s="54"/>
      <c r="EJ672" s="54"/>
      <c r="EK672" s="54"/>
      <c r="EL672" s="54"/>
      <c r="EM672" s="54"/>
      <c r="EN672" s="54"/>
      <c r="EO672" s="54"/>
      <c r="EP672" s="54"/>
      <c r="EQ672" s="54"/>
      <c r="ER672" s="54"/>
    </row>
    <row r="673" spans="1:148" x14ac:dyDescent="0.25">
      <c r="A673" s="76"/>
      <c r="B673" s="54"/>
      <c r="C673" s="54"/>
      <c r="D673" s="54"/>
      <c r="E673" s="54"/>
      <c r="F673" s="5"/>
      <c r="G673" s="8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  <c r="DW673" s="54"/>
      <c r="DX673" s="54"/>
      <c r="DY673" s="54"/>
      <c r="DZ673" s="54"/>
      <c r="EA673" s="54"/>
      <c r="EB673" s="54"/>
      <c r="EC673" s="54"/>
      <c r="ED673" s="54"/>
      <c r="EE673" s="54"/>
      <c r="EF673" s="54"/>
      <c r="EG673" s="54"/>
      <c r="EH673" s="54"/>
      <c r="EI673" s="54"/>
      <c r="EJ673" s="54"/>
      <c r="EK673" s="54"/>
      <c r="EL673" s="54"/>
      <c r="EM673" s="54"/>
      <c r="EN673" s="54"/>
      <c r="EO673" s="54"/>
      <c r="EP673" s="54"/>
      <c r="EQ673" s="54"/>
      <c r="ER673" s="54"/>
    </row>
    <row r="674" spans="1:148" x14ac:dyDescent="0.25">
      <c r="A674" s="76"/>
      <c r="B674" s="54"/>
      <c r="C674" s="54"/>
      <c r="D674" s="54"/>
      <c r="E674" s="54"/>
      <c r="F674" s="5"/>
      <c r="G674" s="8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  <c r="DW674" s="54"/>
      <c r="DX674" s="54"/>
      <c r="DY674" s="54"/>
      <c r="DZ674" s="54"/>
      <c r="EA674" s="54"/>
      <c r="EB674" s="54"/>
      <c r="EC674" s="54"/>
      <c r="ED674" s="54"/>
      <c r="EE674" s="54"/>
      <c r="EF674" s="54"/>
      <c r="EG674" s="54"/>
      <c r="EH674" s="54"/>
      <c r="EI674" s="54"/>
      <c r="EJ674" s="54"/>
      <c r="EK674" s="54"/>
      <c r="EL674" s="54"/>
      <c r="EM674" s="54"/>
      <c r="EN674" s="54"/>
      <c r="EO674" s="54"/>
      <c r="EP674" s="54"/>
      <c r="EQ674" s="54"/>
      <c r="ER674" s="54"/>
    </row>
    <row r="675" spans="1:148" x14ac:dyDescent="0.25">
      <c r="A675" s="76"/>
      <c r="B675" s="54"/>
      <c r="C675" s="54"/>
      <c r="D675" s="54"/>
      <c r="E675" s="54"/>
      <c r="F675" s="5"/>
      <c r="G675" s="8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  <c r="DW675" s="54"/>
      <c r="DX675" s="54"/>
      <c r="DY675" s="54"/>
      <c r="DZ675" s="54"/>
      <c r="EA675" s="54"/>
      <c r="EB675" s="54"/>
      <c r="EC675" s="54"/>
      <c r="ED675" s="54"/>
      <c r="EE675" s="54"/>
      <c r="EF675" s="54"/>
      <c r="EG675" s="54"/>
      <c r="EH675" s="54"/>
      <c r="EI675" s="54"/>
      <c r="EJ675" s="54"/>
      <c r="EK675" s="54"/>
      <c r="EL675" s="54"/>
      <c r="EM675" s="54"/>
      <c r="EN675" s="54"/>
      <c r="EO675" s="54"/>
      <c r="EP675" s="54"/>
      <c r="EQ675" s="54"/>
      <c r="ER675" s="54"/>
    </row>
    <row r="676" spans="1:148" x14ac:dyDescent="0.25">
      <c r="A676" s="76"/>
      <c r="B676" s="54"/>
      <c r="C676" s="54"/>
      <c r="D676" s="54"/>
      <c r="E676" s="54"/>
      <c r="F676" s="5"/>
      <c r="G676" s="8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  <c r="DW676" s="54"/>
      <c r="DX676" s="54"/>
      <c r="DY676" s="54"/>
      <c r="DZ676" s="54"/>
      <c r="EA676" s="54"/>
      <c r="EB676" s="54"/>
      <c r="EC676" s="54"/>
      <c r="ED676" s="54"/>
      <c r="EE676" s="54"/>
      <c r="EF676" s="54"/>
      <c r="EG676" s="54"/>
      <c r="EH676" s="54"/>
      <c r="EI676" s="54"/>
      <c r="EJ676" s="54"/>
      <c r="EK676" s="54"/>
      <c r="EL676" s="54"/>
      <c r="EM676" s="54"/>
      <c r="EN676" s="54"/>
      <c r="EO676" s="54"/>
      <c r="EP676" s="54"/>
      <c r="EQ676" s="54"/>
      <c r="ER676" s="54"/>
    </row>
    <row r="677" spans="1:148" x14ac:dyDescent="0.25">
      <c r="A677" s="76"/>
      <c r="B677" s="54"/>
      <c r="C677" s="54"/>
      <c r="D677" s="54"/>
      <c r="E677" s="54"/>
      <c r="F677" s="5"/>
      <c r="G677" s="8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  <c r="DW677" s="54"/>
      <c r="DX677" s="54"/>
      <c r="DY677" s="54"/>
      <c r="DZ677" s="54"/>
      <c r="EA677" s="54"/>
      <c r="EB677" s="54"/>
      <c r="EC677" s="54"/>
      <c r="ED677" s="54"/>
      <c r="EE677" s="54"/>
      <c r="EF677" s="54"/>
      <c r="EG677" s="54"/>
      <c r="EH677" s="54"/>
      <c r="EI677" s="54"/>
      <c r="EJ677" s="54"/>
      <c r="EK677" s="54"/>
      <c r="EL677" s="54"/>
      <c r="EM677" s="54"/>
      <c r="EN677" s="54"/>
      <c r="EO677" s="54"/>
      <c r="EP677" s="54"/>
      <c r="EQ677" s="54"/>
      <c r="ER677" s="54"/>
    </row>
    <row r="678" spans="1:148" x14ac:dyDescent="0.25">
      <c r="A678" s="76"/>
      <c r="B678" s="54"/>
      <c r="C678" s="54"/>
      <c r="D678" s="54"/>
      <c r="E678" s="54"/>
      <c r="F678" s="5"/>
      <c r="G678" s="8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  <c r="DW678" s="54"/>
      <c r="DX678" s="54"/>
      <c r="DY678" s="54"/>
      <c r="DZ678" s="54"/>
      <c r="EA678" s="54"/>
      <c r="EB678" s="54"/>
      <c r="EC678" s="54"/>
      <c r="ED678" s="54"/>
      <c r="EE678" s="54"/>
      <c r="EF678" s="54"/>
      <c r="EG678" s="54"/>
      <c r="EH678" s="54"/>
      <c r="EI678" s="54"/>
      <c r="EJ678" s="54"/>
      <c r="EK678" s="54"/>
      <c r="EL678" s="54"/>
      <c r="EM678" s="54"/>
      <c r="EN678" s="54"/>
      <c r="EO678" s="54"/>
      <c r="EP678" s="54"/>
      <c r="EQ678" s="54"/>
      <c r="ER678" s="54"/>
    </row>
    <row r="679" spans="1:148" x14ac:dyDescent="0.25">
      <c r="A679" s="76"/>
      <c r="B679" s="54"/>
      <c r="C679" s="54"/>
      <c r="D679" s="54"/>
      <c r="E679" s="54"/>
      <c r="F679" s="5"/>
      <c r="G679" s="8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  <c r="DW679" s="54"/>
      <c r="DX679" s="54"/>
      <c r="DY679" s="54"/>
      <c r="DZ679" s="54"/>
      <c r="EA679" s="54"/>
      <c r="EB679" s="54"/>
      <c r="EC679" s="54"/>
      <c r="ED679" s="54"/>
      <c r="EE679" s="54"/>
      <c r="EF679" s="54"/>
      <c r="EG679" s="54"/>
      <c r="EH679" s="54"/>
      <c r="EI679" s="54"/>
      <c r="EJ679" s="54"/>
      <c r="EK679" s="54"/>
      <c r="EL679" s="54"/>
      <c r="EM679" s="54"/>
      <c r="EN679" s="54"/>
      <c r="EO679" s="54"/>
      <c r="EP679" s="54"/>
      <c r="EQ679" s="54"/>
      <c r="ER679" s="54"/>
    </row>
    <row r="680" spans="1:148" x14ac:dyDescent="0.25">
      <c r="A680" s="76"/>
      <c r="B680" s="54"/>
      <c r="C680" s="54"/>
      <c r="D680" s="54"/>
      <c r="E680" s="54"/>
      <c r="F680" s="5"/>
      <c r="G680" s="8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  <c r="DW680" s="54"/>
      <c r="DX680" s="54"/>
      <c r="DY680" s="54"/>
      <c r="DZ680" s="54"/>
      <c r="EA680" s="54"/>
      <c r="EB680" s="54"/>
      <c r="EC680" s="54"/>
      <c r="ED680" s="54"/>
      <c r="EE680" s="54"/>
      <c r="EF680" s="54"/>
      <c r="EG680" s="54"/>
      <c r="EH680" s="54"/>
      <c r="EI680" s="54"/>
      <c r="EJ680" s="54"/>
      <c r="EK680" s="54"/>
      <c r="EL680" s="54"/>
      <c r="EM680" s="54"/>
      <c r="EN680" s="54"/>
      <c r="EO680" s="54"/>
      <c r="EP680" s="54"/>
      <c r="EQ680" s="54"/>
      <c r="ER680" s="54"/>
    </row>
    <row r="681" spans="1:148" x14ac:dyDescent="0.25">
      <c r="A681" s="76"/>
      <c r="B681" s="54"/>
      <c r="C681" s="54"/>
      <c r="D681" s="54"/>
      <c r="E681" s="54"/>
      <c r="F681" s="5"/>
      <c r="G681" s="8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  <c r="DW681" s="54"/>
      <c r="DX681" s="54"/>
      <c r="DY681" s="54"/>
      <c r="DZ681" s="54"/>
      <c r="EA681" s="54"/>
      <c r="EB681" s="54"/>
      <c r="EC681" s="54"/>
      <c r="ED681" s="54"/>
      <c r="EE681" s="54"/>
      <c r="EF681" s="54"/>
      <c r="EG681" s="54"/>
      <c r="EH681" s="54"/>
      <c r="EI681" s="54"/>
      <c r="EJ681" s="54"/>
      <c r="EK681" s="54"/>
      <c r="EL681" s="54"/>
      <c r="EM681" s="54"/>
      <c r="EN681" s="54"/>
      <c r="EO681" s="54"/>
      <c r="EP681" s="54"/>
      <c r="EQ681" s="54"/>
      <c r="ER681" s="54"/>
    </row>
    <row r="682" spans="1:148" x14ac:dyDescent="0.25">
      <c r="A682" s="76"/>
      <c r="B682" s="54"/>
      <c r="C682" s="54"/>
      <c r="D682" s="54"/>
      <c r="E682" s="54"/>
      <c r="F682" s="5"/>
      <c r="G682" s="8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  <c r="DW682" s="54"/>
      <c r="DX682" s="54"/>
      <c r="DY682" s="54"/>
      <c r="DZ682" s="54"/>
      <c r="EA682" s="54"/>
      <c r="EB682" s="54"/>
      <c r="EC682" s="54"/>
      <c r="ED682" s="54"/>
      <c r="EE682" s="54"/>
      <c r="EF682" s="54"/>
      <c r="EG682" s="54"/>
      <c r="EH682" s="54"/>
      <c r="EI682" s="54"/>
      <c r="EJ682" s="54"/>
      <c r="EK682" s="54"/>
      <c r="EL682" s="54"/>
      <c r="EM682" s="54"/>
      <c r="EN682" s="54"/>
      <c r="EO682" s="54"/>
      <c r="EP682" s="54"/>
      <c r="EQ682" s="54"/>
      <c r="ER682" s="54"/>
    </row>
    <row r="683" spans="1:148" x14ac:dyDescent="0.25">
      <c r="A683" s="76"/>
      <c r="B683" s="54"/>
      <c r="C683" s="54"/>
      <c r="D683" s="54"/>
      <c r="E683" s="54"/>
      <c r="F683" s="5"/>
      <c r="G683" s="8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  <c r="DW683" s="54"/>
      <c r="DX683" s="54"/>
      <c r="DY683" s="54"/>
      <c r="DZ683" s="54"/>
      <c r="EA683" s="54"/>
      <c r="EB683" s="54"/>
      <c r="EC683" s="54"/>
      <c r="ED683" s="54"/>
      <c r="EE683" s="54"/>
      <c r="EF683" s="54"/>
      <c r="EG683" s="54"/>
      <c r="EH683" s="54"/>
      <c r="EI683" s="54"/>
      <c r="EJ683" s="54"/>
      <c r="EK683" s="54"/>
      <c r="EL683" s="54"/>
      <c r="EM683" s="54"/>
      <c r="EN683" s="54"/>
      <c r="EO683" s="54"/>
      <c r="EP683" s="54"/>
      <c r="EQ683" s="54"/>
      <c r="ER683" s="54"/>
    </row>
    <row r="684" spans="1:148" x14ac:dyDescent="0.25">
      <c r="A684" s="76"/>
      <c r="B684" s="54"/>
      <c r="C684" s="54"/>
      <c r="D684" s="54"/>
      <c r="E684" s="54"/>
      <c r="F684" s="5"/>
      <c r="G684" s="8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  <c r="DW684" s="54"/>
      <c r="DX684" s="54"/>
      <c r="DY684" s="54"/>
      <c r="DZ684" s="54"/>
      <c r="EA684" s="54"/>
      <c r="EB684" s="54"/>
      <c r="EC684" s="54"/>
      <c r="ED684" s="54"/>
      <c r="EE684" s="54"/>
      <c r="EF684" s="54"/>
      <c r="EG684" s="54"/>
      <c r="EH684" s="54"/>
      <c r="EI684" s="54"/>
      <c r="EJ684" s="54"/>
      <c r="EK684" s="54"/>
      <c r="EL684" s="54"/>
      <c r="EM684" s="54"/>
      <c r="EN684" s="54"/>
      <c r="EO684" s="54"/>
      <c r="EP684" s="54"/>
      <c r="EQ684" s="54"/>
      <c r="ER684" s="54"/>
    </row>
    <row r="685" spans="1:148" x14ac:dyDescent="0.25">
      <c r="A685" s="76"/>
      <c r="B685" s="54"/>
      <c r="C685" s="54"/>
      <c r="D685" s="54"/>
      <c r="E685" s="54"/>
      <c r="F685" s="5"/>
      <c r="G685" s="8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  <c r="DW685" s="54"/>
      <c r="DX685" s="54"/>
      <c r="DY685" s="54"/>
      <c r="DZ685" s="54"/>
      <c r="EA685" s="54"/>
      <c r="EB685" s="54"/>
      <c r="EC685" s="54"/>
      <c r="ED685" s="54"/>
      <c r="EE685" s="54"/>
      <c r="EF685" s="54"/>
      <c r="EG685" s="54"/>
      <c r="EH685" s="54"/>
      <c r="EI685" s="54"/>
      <c r="EJ685" s="54"/>
      <c r="EK685" s="54"/>
      <c r="EL685" s="54"/>
      <c r="EM685" s="54"/>
      <c r="EN685" s="54"/>
      <c r="EO685" s="54"/>
      <c r="EP685" s="54"/>
      <c r="EQ685" s="54"/>
      <c r="ER685" s="54"/>
    </row>
    <row r="686" spans="1:148" x14ac:dyDescent="0.25">
      <c r="A686" s="76"/>
      <c r="B686" s="54"/>
      <c r="C686" s="54"/>
      <c r="D686" s="54"/>
      <c r="E686" s="54"/>
      <c r="F686" s="5"/>
      <c r="G686" s="8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  <c r="DW686" s="54"/>
      <c r="DX686" s="54"/>
      <c r="DY686" s="54"/>
      <c r="DZ686" s="54"/>
      <c r="EA686" s="54"/>
      <c r="EB686" s="54"/>
      <c r="EC686" s="54"/>
      <c r="ED686" s="54"/>
      <c r="EE686" s="54"/>
      <c r="EF686" s="54"/>
      <c r="EG686" s="54"/>
      <c r="EH686" s="54"/>
      <c r="EI686" s="54"/>
      <c r="EJ686" s="54"/>
      <c r="EK686" s="54"/>
      <c r="EL686" s="54"/>
      <c r="EM686" s="54"/>
      <c r="EN686" s="54"/>
      <c r="EO686" s="54"/>
      <c r="EP686" s="54"/>
      <c r="EQ686" s="54"/>
      <c r="ER686" s="54"/>
    </row>
    <row r="687" spans="1:148" x14ac:dyDescent="0.25">
      <c r="A687" s="76"/>
      <c r="B687" s="54"/>
      <c r="C687" s="54"/>
      <c r="D687" s="54"/>
      <c r="E687" s="54"/>
      <c r="F687" s="5"/>
      <c r="G687" s="8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  <c r="DW687" s="54"/>
      <c r="DX687" s="54"/>
      <c r="DY687" s="54"/>
      <c r="DZ687" s="54"/>
      <c r="EA687" s="54"/>
      <c r="EB687" s="54"/>
      <c r="EC687" s="54"/>
      <c r="ED687" s="54"/>
      <c r="EE687" s="54"/>
      <c r="EF687" s="54"/>
      <c r="EG687" s="54"/>
      <c r="EH687" s="54"/>
      <c r="EI687" s="54"/>
      <c r="EJ687" s="54"/>
      <c r="EK687" s="54"/>
      <c r="EL687" s="54"/>
      <c r="EM687" s="54"/>
      <c r="EN687" s="54"/>
      <c r="EO687" s="54"/>
      <c r="EP687" s="54"/>
      <c r="EQ687" s="54"/>
      <c r="ER687" s="54"/>
    </row>
    <row r="688" spans="1:148" x14ac:dyDescent="0.25">
      <c r="A688" s="76"/>
      <c r="B688" s="54"/>
      <c r="C688" s="54"/>
      <c r="D688" s="54"/>
      <c r="E688" s="54"/>
      <c r="F688" s="5"/>
      <c r="G688" s="8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  <c r="DW688" s="54"/>
      <c r="DX688" s="54"/>
      <c r="DY688" s="54"/>
      <c r="DZ688" s="54"/>
      <c r="EA688" s="54"/>
      <c r="EB688" s="54"/>
      <c r="EC688" s="54"/>
      <c r="ED688" s="54"/>
      <c r="EE688" s="54"/>
      <c r="EF688" s="54"/>
      <c r="EG688" s="54"/>
      <c r="EH688" s="54"/>
      <c r="EI688" s="54"/>
      <c r="EJ688" s="54"/>
      <c r="EK688" s="54"/>
      <c r="EL688" s="54"/>
      <c r="EM688" s="54"/>
      <c r="EN688" s="54"/>
      <c r="EO688" s="54"/>
      <c r="EP688" s="54"/>
      <c r="EQ688" s="54"/>
      <c r="ER688" s="54"/>
    </row>
    <row r="689" spans="1:148" x14ac:dyDescent="0.25">
      <c r="A689" s="76"/>
      <c r="B689" s="54"/>
      <c r="C689" s="54"/>
      <c r="D689" s="54"/>
      <c r="E689" s="54"/>
      <c r="F689" s="5"/>
      <c r="G689" s="8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  <c r="DW689" s="54"/>
      <c r="DX689" s="54"/>
      <c r="DY689" s="54"/>
      <c r="DZ689" s="54"/>
      <c r="EA689" s="54"/>
      <c r="EB689" s="54"/>
      <c r="EC689" s="54"/>
      <c r="ED689" s="54"/>
      <c r="EE689" s="54"/>
      <c r="EF689" s="54"/>
      <c r="EG689" s="54"/>
      <c r="EH689" s="54"/>
      <c r="EI689" s="54"/>
      <c r="EJ689" s="54"/>
      <c r="EK689" s="54"/>
      <c r="EL689" s="54"/>
      <c r="EM689" s="54"/>
      <c r="EN689" s="54"/>
      <c r="EO689" s="54"/>
      <c r="EP689" s="54"/>
      <c r="EQ689" s="54"/>
      <c r="ER689" s="54"/>
    </row>
    <row r="690" spans="1:148" x14ac:dyDescent="0.25">
      <c r="A690" s="76"/>
      <c r="B690" s="54"/>
      <c r="C690" s="54"/>
      <c r="D690" s="54"/>
      <c r="E690" s="54"/>
      <c r="F690" s="5"/>
      <c r="G690" s="8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  <c r="DW690" s="54"/>
      <c r="DX690" s="54"/>
      <c r="DY690" s="54"/>
      <c r="DZ690" s="54"/>
      <c r="EA690" s="54"/>
      <c r="EB690" s="54"/>
      <c r="EC690" s="54"/>
      <c r="ED690" s="54"/>
      <c r="EE690" s="54"/>
      <c r="EF690" s="54"/>
      <c r="EG690" s="54"/>
      <c r="EH690" s="54"/>
      <c r="EI690" s="54"/>
      <c r="EJ690" s="54"/>
      <c r="EK690" s="54"/>
      <c r="EL690" s="54"/>
      <c r="EM690" s="54"/>
      <c r="EN690" s="54"/>
      <c r="EO690" s="54"/>
      <c r="EP690" s="54"/>
      <c r="EQ690" s="54"/>
      <c r="ER690" s="54"/>
    </row>
    <row r="691" spans="1:148" x14ac:dyDescent="0.25">
      <c r="A691" s="76"/>
      <c r="B691" s="54"/>
      <c r="C691" s="54"/>
      <c r="D691" s="54"/>
      <c r="E691" s="54"/>
      <c r="F691" s="5"/>
      <c r="G691" s="8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  <c r="DW691" s="54"/>
      <c r="DX691" s="54"/>
      <c r="DY691" s="54"/>
      <c r="DZ691" s="54"/>
      <c r="EA691" s="54"/>
      <c r="EB691" s="54"/>
      <c r="EC691" s="54"/>
      <c r="ED691" s="54"/>
      <c r="EE691" s="54"/>
      <c r="EF691" s="54"/>
      <c r="EG691" s="54"/>
      <c r="EH691" s="54"/>
      <c r="EI691" s="54"/>
      <c r="EJ691" s="54"/>
      <c r="EK691" s="54"/>
      <c r="EL691" s="54"/>
      <c r="EM691" s="54"/>
      <c r="EN691" s="54"/>
      <c r="EO691" s="54"/>
      <c r="EP691" s="54"/>
      <c r="EQ691" s="54"/>
      <c r="ER691" s="54"/>
    </row>
    <row r="692" spans="1:148" x14ac:dyDescent="0.25">
      <c r="A692" s="76"/>
      <c r="B692" s="54"/>
      <c r="C692" s="54"/>
      <c r="D692" s="54"/>
      <c r="E692" s="54"/>
      <c r="F692" s="5"/>
      <c r="G692" s="8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  <c r="DW692" s="54"/>
      <c r="DX692" s="54"/>
      <c r="DY692" s="54"/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</row>
    <row r="693" spans="1:148" x14ac:dyDescent="0.25">
      <c r="A693" s="76"/>
      <c r="B693" s="54"/>
      <c r="C693" s="54"/>
      <c r="D693" s="54"/>
      <c r="E693" s="54"/>
      <c r="F693" s="5"/>
      <c r="G693" s="8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  <c r="DW693" s="54"/>
      <c r="DX693" s="54"/>
      <c r="DY693" s="54"/>
      <c r="DZ693" s="54"/>
      <c r="EA693" s="54"/>
      <c r="EB693" s="54"/>
      <c r="EC693" s="54"/>
      <c r="ED693" s="54"/>
      <c r="EE693" s="54"/>
      <c r="EF693" s="54"/>
      <c r="EG693" s="54"/>
      <c r="EH693" s="54"/>
      <c r="EI693" s="54"/>
      <c r="EJ693" s="54"/>
      <c r="EK693" s="54"/>
      <c r="EL693" s="54"/>
      <c r="EM693" s="54"/>
      <c r="EN693" s="54"/>
      <c r="EO693" s="54"/>
      <c r="EP693" s="54"/>
      <c r="EQ693" s="54"/>
      <c r="ER693" s="54"/>
    </row>
    <row r="694" spans="1:148" x14ac:dyDescent="0.25">
      <c r="A694" s="76"/>
      <c r="B694" s="54"/>
      <c r="C694" s="54"/>
      <c r="D694" s="54"/>
      <c r="E694" s="54"/>
      <c r="F694" s="5"/>
      <c r="G694" s="8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  <c r="DW694" s="54"/>
      <c r="DX694" s="54"/>
      <c r="DY694" s="54"/>
      <c r="DZ694" s="54"/>
      <c r="EA694" s="54"/>
      <c r="EB694" s="54"/>
      <c r="EC694" s="54"/>
      <c r="ED694" s="54"/>
      <c r="EE694" s="54"/>
      <c r="EF694" s="54"/>
      <c r="EG694" s="54"/>
      <c r="EH694" s="54"/>
      <c r="EI694" s="54"/>
      <c r="EJ694" s="54"/>
      <c r="EK694" s="54"/>
      <c r="EL694" s="54"/>
      <c r="EM694" s="54"/>
      <c r="EN694" s="54"/>
      <c r="EO694" s="54"/>
      <c r="EP694" s="54"/>
      <c r="EQ694" s="54"/>
      <c r="ER694" s="54"/>
    </row>
    <row r="695" spans="1:148" x14ac:dyDescent="0.25">
      <c r="A695" s="76"/>
      <c r="B695" s="54"/>
      <c r="C695" s="54"/>
      <c r="D695" s="54"/>
      <c r="E695" s="54"/>
      <c r="F695" s="5"/>
      <c r="G695" s="8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  <c r="DW695" s="54"/>
      <c r="DX695" s="54"/>
      <c r="DY695" s="54"/>
      <c r="DZ695" s="54"/>
      <c r="EA695" s="54"/>
      <c r="EB695" s="54"/>
      <c r="EC695" s="54"/>
      <c r="ED695" s="54"/>
      <c r="EE695" s="54"/>
      <c r="EF695" s="54"/>
      <c r="EG695" s="54"/>
      <c r="EH695" s="54"/>
      <c r="EI695" s="54"/>
      <c r="EJ695" s="54"/>
      <c r="EK695" s="54"/>
      <c r="EL695" s="54"/>
      <c r="EM695" s="54"/>
      <c r="EN695" s="54"/>
      <c r="EO695" s="54"/>
      <c r="EP695" s="54"/>
      <c r="EQ695" s="54"/>
      <c r="ER695" s="54"/>
    </row>
    <row r="696" spans="1:148" x14ac:dyDescent="0.25">
      <c r="A696" s="76"/>
      <c r="B696" s="54"/>
      <c r="C696" s="54"/>
      <c r="D696" s="54"/>
      <c r="E696" s="54"/>
      <c r="F696" s="5"/>
      <c r="G696" s="8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  <c r="DW696" s="54"/>
      <c r="DX696" s="54"/>
      <c r="DY696" s="54"/>
      <c r="DZ696" s="54"/>
      <c r="EA696" s="54"/>
      <c r="EB696" s="54"/>
      <c r="EC696" s="54"/>
      <c r="ED696" s="54"/>
      <c r="EE696" s="54"/>
      <c r="EF696" s="54"/>
      <c r="EG696" s="54"/>
      <c r="EH696" s="54"/>
      <c r="EI696" s="54"/>
      <c r="EJ696" s="54"/>
      <c r="EK696" s="54"/>
      <c r="EL696" s="54"/>
      <c r="EM696" s="54"/>
      <c r="EN696" s="54"/>
      <c r="EO696" s="54"/>
      <c r="EP696" s="54"/>
      <c r="EQ696" s="54"/>
      <c r="ER696" s="54"/>
    </row>
    <row r="697" spans="1:148" x14ac:dyDescent="0.25">
      <c r="A697" s="76"/>
      <c r="B697" s="54"/>
      <c r="C697" s="54"/>
      <c r="D697" s="54"/>
      <c r="E697" s="54"/>
      <c r="F697" s="5"/>
      <c r="G697" s="8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  <c r="DW697" s="54"/>
      <c r="DX697" s="54"/>
      <c r="DY697" s="54"/>
      <c r="DZ697" s="54"/>
      <c r="EA697" s="54"/>
      <c r="EB697" s="54"/>
      <c r="EC697" s="54"/>
      <c r="ED697" s="54"/>
      <c r="EE697" s="54"/>
      <c r="EF697" s="54"/>
      <c r="EG697" s="54"/>
      <c r="EH697" s="54"/>
      <c r="EI697" s="54"/>
      <c r="EJ697" s="54"/>
      <c r="EK697" s="54"/>
      <c r="EL697" s="54"/>
      <c r="EM697" s="54"/>
      <c r="EN697" s="54"/>
      <c r="EO697" s="54"/>
      <c r="EP697" s="54"/>
      <c r="EQ697" s="54"/>
      <c r="ER697" s="54"/>
    </row>
    <row r="698" spans="1:148" x14ac:dyDescent="0.25">
      <c r="A698" s="76"/>
      <c r="B698" s="54"/>
      <c r="C698" s="54"/>
      <c r="D698" s="54"/>
      <c r="E698" s="54"/>
      <c r="F698" s="5"/>
      <c r="G698" s="8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  <c r="DW698" s="54"/>
      <c r="DX698" s="54"/>
      <c r="DY698" s="54"/>
      <c r="DZ698" s="54"/>
      <c r="EA698" s="54"/>
      <c r="EB698" s="54"/>
      <c r="EC698" s="54"/>
      <c r="ED698" s="54"/>
      <c r="EE698" s="54"/>
      <c r="EF698" s="54"/>
      <c r="EG698" s="54"/>
      <c r="EH698" s="54"/>
      <c r="EI698" s="54"/>
      <c r="EJ698" s="54"/>
      <c r="EK698" s="54"/>
      <c r="EL698" s="54"/>
      <c r="EM698" s="54"/>
      <c r="EN698" s="54"/>
      <c r="EO698" s="54"/>
      <c r="EP698" s="54"/>
      <c r="EQ698" s="54"/>
      <c r="ER698" s="54"/>
    </row>
    <row r="699" spans="1:148" x14ac:dyDescent="0.25">
      <c r="A699" s="76"/>
      <c r="B699" s="54"/>
      <c r="C699" s="54"/>
      <c r="D699" s="54"/>
      <c r="E699" s="54"/>
      <c r="F699" s="5"/>
      <c r="G699" s="8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  <c r="DW699" s="54"/>
      <c r="DX699" s="54"/>
      <c r="DY699" s="54"/>
      <c r="DZ699" s="54"/>
      <c r="EA699" s="54"/>
      <c r="EB699" s="54"/>
      <c r="EC699" s="54"/>
      <c r="ED699" s="54"/>
      <c r="EE699" s="54"/>
      <c r="EF699" s="54"/>
      <c r="EG699" s="54"/>
      <c r="EH699" s="54"/>
      <c r="EI699" s="54"/>
      <c r="EJ699" s="54"/>
      <c r="EK699" s="54"/>
      <c r="EL699" s="54"/>
      <c r="EM699" s="54"/>
      <c r="EN699" s="54"/>
      <c r="EO699" s="54"/>
      <c r="EP699" s="54"/>
      <c r="EQ699" s="54"/>
      <c r="ER699" s="54"/>
    </row>
    <row r="700" spans="1:148" x14ac:dyDescent="0.25">
      <c r="A700" s="76"/>
      <c r="B700" s="54"/>
      <c r="C700" s="54"/>
      <c r="D700" s="54"/>
      <c r="E700" s="54"/>
      <c r="F700" s="5"/>
      <c r="G700" s="8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  <c r="DW700" s="54"/>
      <c r="DX700" s="54"/>
      <c r="DY700" s="54"/>
      <c r="DZ700" s="54"/>
      <c r="EA700" s="54"/>
      <c r="EB700" s="54"/>
      <c r="EC700" s="54"/>
      <c r="ED700" s="54"/>
      <c r="EE700" s="54"/>
      <c r="EF700" s="54"/>
      <c r="EG700" s="54"/>
      <c r="EH700" s="54"/>
      <c r="EI700" s="54"/>
      <c r="EJ700" s="54"/>
      <c r="EK700" s="54"/>
      <c r="EL700" s="54"/>
      <c r="EM700" s="54"/>
      <c r="EN700" s="54"/>
      <c r="EO700" s="54"/>
      <c r="EP700" s="54"/>
      <c r="EQ700" s="54"/>
      <c r="ER700" s="54"/>
    </row>
    <row r="701" spans="1:148" x14ac:dyDescent="0.25">
      <c r="A701" s="76"/>
      <c r="B701" s="54"/>
      <c r="C701" s="54"/>
      <c r="D701" s="54"/>
      <c r="E701" s="54"/>
      <c r="F701" s="5"/>
      <c r="G701" s="8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  <c r="DW701" s="54"/>
      <c r="DX701" s="54"/>
      <c r="DY701" s="54"/>
      <c r="DZ701" s="54"/>
      <c r="EA701" s="54"/>
      <c r="EB701" s="54"/>
      <c r="EC701" s="54"/>
      <c r="ED701" s="54"/>
      <c r="EE701" s="54"/>
      <c r="EF701" s="54"/>
      <c r="EG701" s="54"/>
      <c r="EH701" s="54"/>
      <c r="EI701" s="54"/>
      <c r="EJ701" s="54"/>
      <c r="EK701" s="54"/>
      <c r="EL701" s="54"/>
      <c r="EM701" s="54"/>
      <c r="EN701" s="54"/>
      <c r="EO701" s="54"/>
      <c r="EP701" s="54"/>
      <c r="EQ701" s="54"/>
      <c r="ER701" s="54"/>
    </row>
    <row r="702" spans="1:148" x14ac:dyDescent="0.25">
      <c r="A702" s="76"/>
      <c r="B702" s="54"/>
      <c r="C702" s="54"/>
      <c r="D702" s="54"/>
      <c r="E702" s="54"/>
      <c r="F702" s="5"/>
      <c r="G702" s="8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  <c r="DW702" s="54"/>
      <c r="DX702" s="54"/>
      <c r="DY702" s="54"/>
      <c r="DZ702" s="54"/>
      <c r="EA702" s="54"/>
      <c r="EB702" s="54"/>
      <c r="EC702" s="54"/>
      <c r="ED702" s="54"/>
      <c r="EE702" s="54"/>
      <c r="EF702" s="54"/>
      <c r="EG702" s="54"/>
      <c r="EH702" s="54"/>
      <c r="EI702" s="54"/>
      <c r="EJ702" s="54"/>
      <c r="EK702" s="54"/>
      <c r="EL702" s="54"/>
      <c r="EM702" s="54"/>
      <c r="EN702" s="54"/>
      <c r="EO702" s="54"/>
      <c r="EP702" s="54"/>
      <c r="EQ702" s="54"/>
      <c r="ER702" s="54"/>
    </row>
    <row r="703" spans="1:148" x14ac:dyDescent="0.25">
      <c r="A703" s="76"/>
      <c r="B703" s="54"/>
      <c r="C703" s="54"/>
      <c r="D703" s="54"/>
      <c r="E703" s="54"/>
      <c r="F703" s="5"/>
      <c r="G703" s="8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  <c r="DW703" s="54"/>
      <c r="DX703" s="54"/>
      <c r="DY703" s="54"/>
      <c r="DZ703" s="54"/>
      <c r="EA703" s="54"/>
      <c r="EB703" s="54"/>
      <c r="EC703" s="54"/>
      <c r="ED703" s="54"/>
      <c r="EE703" s="54"/>
      <c r="EF703" s="54"/>
      <c r="EG703" s="54"/>
      <c r="EH703" s="54"/>
      <c r="EI703" s="54"/>
      <c r="EJ703" s="54"/>
      <c r="EK703" s="54"/>
      <c r="EL703" s="54"/>
      <c r="EM703" s="54"/>
      <c r="EN703" s="54"/>
      <c r="EO703" s="54"/>
      <c r="EP703" s="54"/>
      <c r="EQ703" s="54"/>
      <c r="ER703" s="54"/>
    </row>
    <row r="704" spans="1:148" x14ac:dyDescent="0.25">
      <c r="A704" s="76"/>
      <c r="B704" s="54"/>
      <c r="C704" s="54"/>
      <c r="D704" s="54"/>
      <c r="E704" s="54"/>
      <c r="F704" s="5"/>
      <c r="G704" s="8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  <c r="DW704" s="54"/>
      <c r="DX704" s="54"/>
      <c r="DY704" s="54"/>
      <c r="DZ704" s="54"/>
      <c r="EA704" s="54"/>
      <c r="EB704" s="54"/>
      <c r="EC704" s="54"/>
      <c r="ED704" s="54"/>
      <c r="EE704" s="54"/>
      <c r="EF704" s="54"/>
      <c r="EG704" s="54"/>
      <c r="EH704" s="54"/>
      <c r="EI704" s="54"/>
      <c r="EJ704" s="54"/>
      <c r="EK704" s="54"/>
      <c r="EL704" s="54"/>
      <c r="EM704" s="54"/>
      <c r="EN704" s="54"/>
      <c r="EO704" s="54"/>
      <c r="EP704" s="54"/>
      <c r="EQ704" s="54"/>
      <c r="ER704" s="54"/>
    </row>
    <row r="705" spans="1:148" x14ac:dyDescent="0.25">
      <c r="A705" s="76"/>
      <c r="B705" s="54"/>
      <c r="C705" s="54"/>
      <c r="D705" s="54"/>
      <c r="E705" s="54"/>
      <c r="F705" s="5"/>
      <c r="G705" s="8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  <c r="DW705" s="54"/>
      <c r="DX705" s="54"/>
      <c r="DY705" s="54"/>
      <c r="DZ705" s="54"/>
      <c r="EA705" s="54"/>
      <c r="EB705" s="54"/>
      <c r="EC705" s="54"/>
      <c r="ED705" s="54"/>
      <c r="EE705" s="54"/>
      <c r="EF705" s="54"/>
      <c r="EG705" s="54"/>
      <c r="EH705" s="54"/>
      <c r="EI705" s="54"/>
      <c r="EJ705" s="54"/>
      <c r="EK705" s="54"/>
      <c r="EL705" s="54"/>
      <c r="EM705" s="54"/>
      <c r="EN705" s="54"/>
      <c r="EO705" s="54"/>
      <c r="EP705" s="54"/>
      <c r="EQ705" s="54"/>
      <c r="ER705" s="54"/>
    </row>
    <row r="706" spans="1:148" x14ac:dyDescent="0.25">
      <c r="A706" s="76"/>
      <c r="B706" s="54"/>
      <c r="C706" s="54"/>
      <c r="D706" s="54"/>
      <c r="E706" s="54"/>
      <c r="F706" s="5"/>
      <c r="G706" s="8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  <c r="DW706" s="54"/>
      <c r="DX706" s="54"/>
      <c r="DY706" s="54"/>
      <c r="DZ706" s="54"/>
      <c r="EA706" s="54"/>
      <c r="EB706" s="54"/>
      <c r="EC706" s="54"/>
      <c r="ED706" s="54"/>
      <c r="EE706" s="54"/>
      <c r="EF706" s="54"/>
      <c r="EG706" s="54"/>
      <c r="EH706" s="54"/>
      <c r="EI706" s="54"/>
      <c r="EJ706" s="54"/>
      <c r="EK706" s="54"/>
      <c r="EL706" s="54"/>
      <c r="EM706" s="54"/>
      <c r="EN706" s="54"/>
      <c r="EO706" s="54"/>
      <c r="EP706" s="54"/>
      <c r="EQ706" s="54"/>
      <c r="ER706" s="54"/>
    </row>
    <row r="707" spans="1:148" x14ac:dyDescent="0.25">
      <c r="A707" s="76"/>
      <c r="B707" s="54"/>
      <c r="C707" s="54"/>
      <c r="D707" s="54"/>
      <c r="E707" s="54"/>
      <c r="F707" s="5"/>
      <c r="G707" s="8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  <c r="DW707" s="54"/>
      <c r="DX707" s="54"/>
      <c r="DY707" s="54"/>
      <c r="DZ707" s="54"/>
      <c r="EA707" s="54"/>
      <c r="EB707" s="54"/>
      <c r="EC707" s="54"/>
      <c r="ED707" s="54"/>
      <c r="EE707" s="54"/>
      <c r="EF707" s="54"/>
      <c r="EG707" s="54"/>
      <c r="EH707" s="54"/>
      <c r="EI707" s="54"/>
      <c r="EJ707" s="54"/>
      <c r="EK707" s="54"/>
      <c r="EL707" s="54"/>
      <c r="EM707" s="54"/>
      <c r="EN707" s="54"/>
      <c r="EO707" s="54"/>
      <c r="EP707" s="54"/>
      <c r="EQ707" s="54"/>
      <c r="ER707" s="54"/>
    </row>
    <row r="708" spans="1:148" x14ac:dyDescent="0.25">
      <c r="A708" s="76"/>
      <c r="B708" s="54"/>
      <c r="C708" s="54"/>
      <c r="D708" s="54"/>
      <c r="E708" s="54"/>
      <c r="F708" s="5"/>
      <c r="G708" s="8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  <c r="DW708" s="54"/>
      <c r="DX708" s="54"/>
      <c r="DY708" s="54"/>
      <c r="DZ708" s="54"/>
      <c r="EA708" s="54"/>
      <c r="EB708" s="54"/>
      <c r="EC708" s="54"/>
      <c r="ED708" s="54"/>
      <c r="EE708" s="54"/>
      <c r="EF708" s="54"/>
      <c r="EG708" s="54"/>
      <c r="EH708" s="54"/>
      <c r="EI708" s="54"/>
      <c r="EJ708" s="54"/>
      <c r="EK708" s="54"/>
      <c r="EL708" s="54"/>
      <c r="EM708" s="54"/>
      <c r="EN708" s="54"/>
      <c r="EO708" s="54"/>
      <c r="EP708" s="54"/>
      <c r="EQ708" s="54"/>
      <c r="ER708" s="54"/>
    </row>
    <row r="709" spans="1:148" x14ac:dyDescent="0.25">
      <c r="A709" s="76"/>
      <c r="B709" s="54"/>
      <c r="C709" s="54"/>
      <c r="D709" s="54"/>
      <c r="E709" s="54"/>
      <c r="F709" s="5"/>
      <c r="G709" s="8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  <c r="DW709" s="54"/>
      <c r="DX709" s="54"/>
      <c r="DY709" s="54"/>
      <c r="DZ709" s="54"/>
      <c r="EA709" s="54"/>
      <c r="EB709" s="54"/>
      <c r="EC709" s="54"/>
      <c r="ED709" s="54"/>
      <c r="EE709" s="54"/>
      <c r="EF709" s="54"/>
      <c r="EG709" s="54"/>
      <c r="EH709" s="54"/>
      <c r="EI709" s="54"/>
      <c r="EJ709" s="54"/>
      <c r="EK709" s="54"/>
      <c r="EL709" s="54"/>
      <c r="EM709" s="54"/>
      <c r="EN709" s="54"/>
      <c r="EO709" s="54"/>
      <c r="EP709" s="54"/>
      <c r="EQ709" s="54"/>
      <c r="ER709" s="54"/>
    </row>
    <row r="710" spans="1:148" x14ac:dyDescent="0.25">
      <c r="A710" s="76"/>
      <c r="B710" s="54"/>
      <c r="C710" s="54"/>
      <c r="D710" s="54"/>
      <c r="E710" s="54"/>
      <c r="F710" s="5"/>
      <c r="G710" s="8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  <c r="DW710" s="54"/>
      <c r="DX710" s="54"/>
      <c r="DY710" s="54"/>
      <c r="DZ710" s="54"/>
      <c r="EA710" s="54"/>
      <c r="EB710" s="54"/>
      <c r="EC710" s="54"/>
      <c r="ED710" s="54"/>
      <c r="EE710" s="54"/>
      <c r="EF710" s="54"/>
      <c r="EG710" s="54"/>
      <c r="EH710" s="54"/>
      <c r="EI710" s="54"/>
      <c r="EJ710" s="54"/>
      <c r="EK710" s="54"/>
      <c r="EL710" s="54"/>
      <c r="EM710" s="54"/>
      <c r="EN710" s="54"/>
      <c r="EO710" s="54"/>
      <c r="EP710" s="54"/>
      <c r="EQ710" s="54"/>
      <c r="ER710" s="54"/>
    </row>
    <row r="711" spans="1:148" x14ac:dyDescent="0.25">
      <c r="A711" s="76"/>
      <c r="B711" s="54"/>
      <c r="C711" s="54"/>
      <c r="D711" s="54"/>
      <c r="E711" s="54"/>
      <c r="F711" s="5"/>
      <c r="G711" s="8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  <c r="DW711" s="54"/>
      <c r="DX711" s="54"/>
      <c r="DY711" s="54"/>
      <c r="DZ711" s="54"/>
      <c r="EA711" s="54"/>
      <c r="EB711" s="54"/>
      <c r="EC711" s="54"/>
      <c r="ED711" s="54"/>
      <c r="EE711" s="54"/>
      <c r="EF711" s="54"/>
      <c r="EG711" s="54"/>
      <c r="EH711" s="54"/>
      <c r="EI711" s="54"/>
      <c r="EJ711" s="54"/>
      <c r="EK711" s="54"/>
      <c r="EL711" s="54"/>
      <c r="EM711" s="54"/>
      <c r="EN711" s="54"/>
      <c r="EO711" s="54"/>
      <c r="EP711" s="54"/>
      <c r="EQ711" s="54"/>
      <c r="ER711" s="54"/>
    </row>
    <row r="712" spans="1:148" x14ac:dyDescent="0.25">
      <c r="A712" s="76"/>
      <c r="B712" s="54"/>
      <c r="C712" s="54"/>
      <c r="D712" s="54"/>
      <c r="E712" s="54"/>
      <c r="F712" s="5"/>
      <c r="G712" s="8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  <c r="DW712" s="54"/>
      <c r="DX712" s="54"/>
      <c r="DY712" s="54"/>
      <c r="DZ712" s="54"/>
      <c r="EA712" s="54"/>
      <c r="EB712" s="54"/>
      <c r="EC712" s="54"/>
      <c r="ED712" s="54"/>
      <c r="EE712" s="54"/>
      <c r="EF712" s="54"/>
      <c r="EG712" s="54"/>
      <c r="EH712" s="54"/>
      <c r="EI712" s="54"/>
      <c r="EJ712" s="54"/>
      <c r="EK712" s="54"/>
      <c r="EL712" s="54"/>
      <c r="EM712" s="54"/>
      <c r="EN712" s="54"/>
      <c r="EO712" s="54"/>
      <c r="EP712" s="54"/>
      <c r="EQ712" s="54"/>
      <c r="ER712" s="54"/>
    </row>
    <row r="713" spans="1:148" x14ac:dyDescent="0.25">
      <c r="A713" s="76"/>
      <c r="B713" s="54"/>
      <c r="C713" s="54"/>
      <c r="D713" s="54"/>
      <c r="E713" s="54"/>
      <c r="F713" s="5"/>
      <c r="G713" s="8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  <c r="DW713" s="54"/>
      <c r="DX713" s="54"/>
      <c r="DY713" s="54"/>
      <c r="DZ713" s="54"/>
      <c r="EA713" s="54"/>
      <c r="EB713" s="54"/>
      <c r="EC713" s="54"/>
      <c r="ED713" s="54"/>
      <c r="EE713" s="54"/>
      <c r="EF713" s="54"/>
      <c r="EG713" s="54"/>
      <c r="EH713" s="54"/>
      <c r="EI713" s="54"/>
      <c r="EJ713" s="54"/>
      <c r="EK713" s="54"/>
      <c r="EL713" s="54"/>
      <c r="EM713" s="54"/>
      <c r="EN713" s="54"/>
      <c r="EO713" s="54"/>
      <c r="EP713" s="54"/>
      <c r="EQ713" s="54"/>
      <c r="ER713" s="54"/>
    </row>
    <row r="714" spans="1:148" x14ac:dyDescent="0.25">
      <c r="A714" s="76"/>
      <c r="B714" s="54"/>
      <c r="C714" s="54"/>
      <c r="D714" s="54"/>
      <c r="E714" s="54"/>
      <c r="F714" s="5"/>
      <c r="G714" s="8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  <c r="DW714" s="54"/>
      <c r="DX714" s="54"/>
      <c r="DY714" s="54"/>
      <c r="DZ714" s="54"/>
      <c r="EA714" s="54"/>
      <c r="EB714" s="54"/>
      <c r="EC714" s="54"/>
      <c r="ED714" s="54"/>
      <c r="EE714" s="54"/>
      <c r="EF714" s="54"/>
      <c r="EG714" s="54"/>
      <c r="EH714" s="54"/>
      <c r="EI714" s="54"/>
      <c r="EJ714" s="54"/>
      <c r="EK714" s="54"/>
      <c r="EL714" s="54"/>
      <c r="EM714" s="54"/>
      <c r="EN714" s="54"/>
      <c r="EO714" s="54"/>
      <c r="EP714" s="54"/>
      <c r="EQ714" s="54"/>
      <c r="ER714" s="54"/>
    </row>
    <row r="715" spans="1:148" x14ac:dyDescent="0.25">
      <c r="A715" s="76"/>
      <c r="B715" s="54"/>
      <c r="C715" s="54"/>
      <c r="D715" s="54"/>
      <c r="E715" s="54"/>
      <c r="F715" s="5"/>
      <c r="G715" s="8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  <c r="DW715" s="54"/>
      <c r="DX715" s="54"/>
      <c r="DY715" s="54"/>
      <c r="DZ715" s="54"/>
      <c r="EA715" s="54"/>
      <c r="EB715" s="54"/>
      <c r="EC715" s="54"/>
      <c r="ED715" s="54"/>
      <c r="EE715" s="54"/>
      <c r="EF715" s="54"/>
      <c r="EG715" s="54"/>
      <c r="EH715" s="54"/>
      <c r="EI715" s="54"/>
      <c r="EJ715" s="54"/>
      <c r="EK715" s="54"/>
      <c r="EL715" s="54"/>
      <c r="EM715" s="54"/>
      <c r="EN715" s="54"/>
      <c r="EO715" s="54"/>
      <c r="EP715" s="54"/>
      <c r="EQ715" s="54"/>
      <c r="ER715" s="54"/>
    </row>
    <row r="716" spans="1:148" x14ac:dyDescent="0.25">
      <c r="A716" s="76"/>
      <c r="B716" s="54"/>
      <c r="C716" s="54"/>
      <c r="D716" s="54"/>
      <c r="E716" s="54"/>
      <c r="F716" s="5"/>
      <c r="G716" s="8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  <c r="DW716" s="54"/>
      <c r="DX716" s="54"/>
      <c r="DY716" s="54"/>
      <c r="DZ716" s="54"/>
      <c r="EA716" s="54"/>
      <c r="EB716" s="54"/>
      <c r="EC716" s="54"/>
      <c r="ED716" s="54"/>
      <c r="EE716" s="54"/>
      <c r="EF716" s="54"/>
      <c r="EG716" s="54"/>
      <c r="EH716" s="54"/>
      <c r="EI716" s="54"/>
      <c r="EJ716" s="54"/>
      <c r="EK716" s="54"/>
      <c r="EL716" s="54"/>
      <c r="EM716" s="54"/>
      <c r="EN716" s="54"/>
      <c r="EO716" s="54"/>
      <c r="EP716" s="54"/>
      <c r="EQ716" s="54"/>
      <c r="ER716" s="54"/>
    </row>
    <row r="717" spans="1:148" x14ac:dyDescent="0.25">
      <c r="A717" s="76"/>
      <c r="B717" s="54"/>
      <c r="C717" s="54"/>
      <c r="D717" s="54"/>
      <c r="E717" s="54"/>
      <c r="F717" s="5"/>
      <c r="G717" s="8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  <c r="DW717" s="54"/>
      <c r="DX717" s="54"/>
      <c r="DY717" s="54"/>
      <c r="DZ717" s="54"/>
      <c r="EA717" s="54"/>
      <c r="EB717" s="54"/>
      <c r="EC717" s="54"/>
      <c r="ED717" s="54"/>
      <c r="EE717" s="54"/>
      <c r="EF717" s="54"/>
      <c r="EG717" s="54"/>
      <c r="EH717" s="54"/>
      <c r="EI717" s="54"/>
      <c r="EJ717" s="54"/>
      <c r="EK717" s="54"/>
      <c r="EL717" s="54"/>
      <c r="EM717" s="54"/>
      <c r="EN717" s="54"/>
      <c r="EO717" s="54"/>
      <c r="EP717" s="54"/>
      <c r="EQ717" s="54"/>
      <c r="ER717" s="54"/>
    </row>
    <row r="718" spans="1:148" x14ac:dyDescent="0.25">
      <c r="A718" s="76"/>
      <c r="B718" s="54"/>
      <c r="C718" s="54"/>
      <c r="D718" s="54"/>
      <c r="E718" s="54"/>
      <c r="F718" s="5"/>
      <c r="G718" s="8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  <c r="DW718" s="54"/>
      <c r="DX718" s="54"/>
      <c r="DY718" s="54"/>
      <c r="DZ718" s="54"/>
      <c r="EA718" s="54"/>
      <c r="EB718" s="54"/>
      <c r="EC718" s="54"/>
      <c r="ED718" s="54"/>
      <c r="EE718" s="54"/>
      <c r="EF718" s="54"/>
      <c r="EG718" s="54"/>
      <c r="EH718" s="54"/>
      <c r="EI718" s="54"/>
      <c r="EJ718" s="54"/>
      <c r="EK718" s="54"/>
      <c r="EL718" s="54"/>
      <c r="EM718" s="54"/>
      <c r="EN718" s="54"/>
      <c r="EO718" s="54"/>
      <c r="EP718" s="54"/>
      <c r="EQ718" s="54"/>
      <c r="ER718" s="54"/>
    </row>
    <row r="719" spans="1:148" x14ac:dyDescent="0.25">
      <c r="A719" s="76"/>
      <c r="B719" s="54"/>
      <c r="C719" s="54"/>
      <c r="D719" s="54"/>
      <c r="E719" s="54"/>
      <c r="F719" s="5"/>
      <c r="G719" s="8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  <c r="DW719" s="54"/>
      <c r="DX719" s="54"/>
      <c r="DY719" s="54"/>
      <c r="DZ719" s="54"/>
      <c r="EA719" s="54"/>
      <c r="EB719" s="54"/>
      <c r="EC719" s="54"/>
      <c r="ED719" s="54"/>
      <c r="EE719" s="54"/>
      <c r="EF719" s="54"/>
      <c r="EG719" s="54"/>
      <c r="EH719" s="54"/>
      <c r="EI719" s="54"/>
      <c r="EJ719" s="54"/>
      <c r="EK719" s="54"/>
      <c r="EL719" s="54"/>
      <c r="EM719" s="54"/>
      <c r="EN719" s="54"/>
      <c r="EO719" s="54"/>
      <c r="EP719" s="54"/>
      <c r="EQ719" s="54"/>
      <c r="ER719" s="54"/>
    </row>
    <row r="720" spans="1:148" x14ac:dyDescent="0.25">
      <c r="A720" s="76"/>
      <c r="B720" s="54"/>
      <c r="C720" s="54"/>
      <c r="D720" s="54"/>
      <c r="E720" s="54"/>
      <c r="F720" s="5"/>
      <c r="G720" s="8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  <c r="DW720" s="54"/>
      <c r="DX720" s="54"/>
      <c r="DY720" s="54"/>
      <c r="DZ720" s="54"/>
      <c r="EA720" s="54"/>
      <c r="EB720" s="54"/>
      <c r="EC720" s="54"/>
      <c r="ED720" s="54"/>
      <c r="EE720" s="54"/>
      <c r="EF720" s="54"/>
      <c r="EG720" s="54"/>
      <c r="EH720" s="54"/>
      <c r="EI720" s="54"/>
      <c r="EJ720" s="54"/>
      <c r="EK720" s="54"/>
      <c r="EL720" s="54"/>
      <c r="EM720" s="54"/>
      <c r="EN720" s="54"/>
      <c r="EO720" s="54"/>
      <c r="EP720" s="54"/>
      <c r="EQ720" s="54"/>
      <c r="ER720" s="54"/>
    </row>
    <row r="721" spans="1:148" x14ac:dyDescent="0.25">
      <c r="A721" s="76"/>
      <c r="B721" s="54"/>
      <c r="C721" s="54"/>
      <c r="D721" s="54"/>
      <c r="E721" s="54"/>
      <c r="F721" s="5"/>
      <c r="G721" s="8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  <c r="DW721" s="54"/>
      <c r="DX721" s="54"/>
      <c r="DY721" s="54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</row>
    <row r="722" spans="1:148" x14ac:dyDescent="0.25">
      <c r="A722" s="76"/>
      <c r="B722" s="54"/>
      <c r="C722" s="54"/>
      <c r="D722" s="54"/>
      <c r="E722" s="54"/>
      <c r="F722" s="5"/>
      <c r="G722" s="8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  <c r="DW722" s="54"/>
      <c r="DX722" s="54"/>
      <c r="DY722" s="54"/>
      <c r="DZ722" s="54"/>
      <c r="EA722" s="54"/>
      <c r="EB722" s="54"/>
      <c r="EC722" s="54"/>
      <c r="ED722" s="54"/>
      <c r="EE722" s="54"/>
      <c r="EF722" s="54"/>
      <c r="EG722" s="54"/>
      <c r="EH722" s="54"/>
      <c r="EI722" s="54"/>
      <c r="EJ722" s="54"/>
      <c r="EK722" s="54"/>
      <c r="EL722" s="54"/>
      <c r="EM722" s="54"/>
      <c r="EN722" s="54"/>
      <c r="EO722" s="54"/>
      <c r="EP722" s="54"/>
      <c r="EQ722" s="54"/>
      <c r="ER722" s="54"/>
    </row>
    <row r="723" spans="1:148" x14ac:dyDescent="0.25">
      <c r="A723" s="76"/>
      <c r="B723" s="54"/>
      <c r="C723" s="54"/>
      <c r="D723" s="54"/>
      <c r="E723" s="54"/>
      <c r="F723" s="5"/>
      <c r="G723" s="8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  <c r="DW723" s="54"/>
      <c r="DX723" s="54"/>
      <c r="DY723" s="54"/>
      <c r="DZ723" s="54"/>
      <c r="EA723" s="54"/>
      <c r="EB723" s="54"/>
      <c r="EC723" s="54"/>
      <c r="ED723" s="54"/>
      <c r="EE723" s="54"/>
      <c r="EF723" s="54"/>
      <c r="EG723" s="54"/>
      <c r="EH723" s="54"/>
      <c r="EI723" s="54"/>
      <c r="EJ723" s="54"/>
      <c r="EK723" s="54"/>
      <c r="EL723" s="54"/>
      <c r="EM723" s="54"/>
      <c r="EN723" s="54"/>
      <c r="EO723" s="54"/>
      <c r="EP723" s="54"/>
      <c r="EQ723" s="54"/>
      <c r="ER723" s="54"/>
    </row>
    <row r="724" spans="1:148" x14ac:dyDescent="0.25">
      <c r="A724" s="76"/>
      <c r="B724" s="54"/>
      <c r="C724" s="54"/>
      <c r="D724" s="54"/>
      <c r="E724" s="54"/>
      <c r="F724" s="5"/>
      <c r="G724" s="8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  <c r="DW724" s="54"/>
      <c r="DX724" s="54"/>
      <c r="DY724" s="54"/>
      <c r="DZ724" s="54"/>
      <c r="EA724" s="54"/>
      <c r="EB724" s="54"/>
      <c r="EC724" s="54"/>
      <c r="ED724" s="54"/>
      <c r="EE724" s="54"/>
      <c r="EF724" s="54"/>
      <c r="EG724" s="54"/>
      <c r="EH724" s="54"/>
      <c r="EI724" s="54"/>
      <c r="EJ724" s="54"/>
      <c r="EK724" s="54"/>
      <c r="EL724" s="54"/>
      <c r="EM724" s="54"/>
      <c r="EN724" s="54"/>
      <c r="EO724" s="54"/>
      <c r="EP724" s="54"/>
      <c r="EQ724" s="54"/>
      <c r="ER724" s="54"/>
    </row>
    <row r="725" spans="1:148" x14ac:dyDescent="0.25">
      <c r="A725" s="76"/>
      <c r="B725" s="54"/>
      <c r="C725" s="54"/>
      <c r="D725" s="54"/>
      <c r="E725" s="54"/>
      <c r="F725" s="5"/>
      <c r="G725" s="8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  <c r="DW725" s="54"/>
      <c r="DX725" s="54"/>
      <c r="DY725" s="54"/>
      <c r="DZ725" s="54"/>
      <c r="EA725" s="54"/>
      <c r="EB725" s="54"/>
      <c r="EC725" s="54"/>
      <c r="ED725" s="54"/>
      <c r="EE725" s="54"/>
      <c r="EF725" s="54"/>
      <c r="EG725" s="54"/>
      <c r="EH725" s="54"/>
      <c r="EI725" s="54"/>
      <c r="EJ725" s="54"/>
      <c r="EK725" s="54"/>
      <c r="EL725" s="54"/>
      <c r="EM725" s="54"/>
      <c r="EN725" s="54"/>
      <c r="EO725" s="54"/>
      <c r="EP725" s="54"/>
      <c r="EQ725" s="54"/>
      <c r="ER725" s="54"/>
    </row>
    <row r="726" spans="1:148" x14ac:dyDescent="0.25">
      <c r="A726" s="76"/>
      <c r="B726" s="54"/>
      <c r="C726" s="54"/>
      <c r="D726" s="54"/>
      <c r="E726" s="54"/>
      <c r="F726" s="5"/>
      <c r="G726" s="8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  <c r="DW726" s="54"/>
      <c r="DX726" s="54"/>
      <c r="DY726" s="54"/>
      <c r="DZ726" s="54"/>
      <c r="EA726" s="54"/>
      <c r="EB726" s="54"/>
      <c r="EC726" s="54"/>
      <c r="ED726" s="54"/>
      <c r="EE726" s="54"/>
      <c r="EF726" s="54"/>
      <c r="EG726" s="54"/>
      <c r="EH726" s="54"/>
      <c r="EI726" s="54"/>
      <c r="EJ726" s="54"/>
      <c r="EK726" s="54"/>
      <c r="EL726" s="54"/>
      <c r="EM726" s="54"/>
      <c r="EN726" s="54"/>
      <c r="EO726" s="54"/>
      <c r="EP726" s="54"/>
      <c r="EQ726" s="54"/>
      <c r="ER726" s="54"/>
    </row>
    <row r="727" spans="1:148" x14ac:dyDescent="0.25">
      <c r="A727" s="76"/>
      <c r="B727" s="54"/>
      <c r="C727" s="54"/>
      <c r="D727" s="54"/>
      <c r="E727" s="54"/>
      <c r="F727" s="5"/>
      <c r="G727" s="8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  <c r="DW727" s="54"/>
      <c r="DX727" s="54"/>
      <c r="DY727" s="54"/>
      <c r="DZ727" s="54"/>
      <c r="EA727" s="54"/>
      <c r="EB727" s="54"/>
      <c r="EC727" s="54"/>
      <c r="ED727" s="54"/>
      <c r="EE727" s="54"/>
      <c r="EF727" s="54"/>
      <c r="EG727" s="54"/>
      <c r="EH727" s="54"/>
      <c r="EI727" s="54"/>
      <c r="EJ727" s="54"/>
      <c r="EK727" s="54"/>
      <c r="EL727" s="54"/>
      <c r="EM727" s="54"/>
      <c r="EN727" s="54"/>
      <c r="EO727" s="54"/>
      <c r="EP727" s="54"/>
      <c r="EQ727" s="54"/>
      <c r="ER727" s="54"/>
    </row>
    <row r="728" spans="1:148" x14ac:dyDescent="0.25">
      <c r="A728" s="76"/>
      <c r="B728" s="54"/>
      <c r="C728" s="54"/>
      <c r="D728" s="54"/>
      <c r="E728" s="54"/>
      <c r="F728" s="5"/>
      <c r="G728" s="8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  <c r="DW728" s="54"/>
      <c r="DX728" s="54"/>
      <c r="DY728" s="54"/>
      <c r="DZ728" s="54"/>
      <c r="EA728" s="54"/>
      <c r="EB728" s="54"/>
      <c r="EC728" s="54"/>
      <c r="ED728" s="54"/>
      <c r="EE728" s="54"/>
      <c r="EF728" s="54"/>
      <c r="EG728" s="54"/>
      <c r="EH728" s="54"/>
      <c r="EI728" s="54"/>
      <c r="EJ728" s="54"/>
      <c r="EK728" s="54"/>
      <c r="EL728" s="54"/>
      <c r="EM728" s="54"/>
      <c r="EN728" s="54"/>
      <c r="EO728" s="54"/>
      <c r="EP728" s="54"/>
      <c r="EQ728" s="54"/>
      <c r="ER728" s="54"/>
    </row>
    <row r="729" spans="1:148" x14ac:dyDescent="0.25">
      <c r="A729" s="76"/>
      <c r="B729" s="54"/>
      <c r="C729" s="54"/>
      <c r="D729" s="54"/>
      <c r="E729" s="54"/>
      <c r="F729" s="5"/>
      <c r="G729" s="8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  <c r="DW729" s="54"/>
      <c r="DX729" s="54"/>
      <c r="DY729" s="54"/>
      <c r="DZ729" s="54"/>
      <c r="EA729" s="54"/>
      <c r="EB729" s="54"/>
      <c r="EC729" s="54"/>
      <c r="ED729" s="54"/>
      <c r="EE729" s="54"/>
      <c r="EF729" s="54"/>
      <c r="EG729" s="54"/>
      <c r="EH729" s="54"/>
      <c r="EI729" s="54"/>
      <c r="EJ729" s="54"/>
      <c r="EK729" s="54"/>
      <c r="EL729" s="54"/>
      <c r="EM729" s="54"/>
      <c r="EN729" s="54"/>
      <c r="EO729" s="54"/>
      <c r="EP729" s="54"/>
      <c r="EQ729" s="54"/>
      <c r="ER729" s="54"/>
    </row>
    <row r="730" spans="1:148" x14ac:dyDescent="0.25">
      <c r="A730" s="76"/>
      <c r="B730" s="54"/>
      <c r="C730" s="54"/>
      <c r="D730" s="54"/>
      <c r="E730" s="54"/>
      <c r="F730" s="5"/>
      <c r="G730" s="8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  <c r="DW730" s="54"/>
      <c r="DX730" s="54"/>
      <c r="DY730" s="54"/>
      <c r="DZ730" s="54"/>
      <c r="EA730" s="54"/>
      <c r="EB730" s="54"/>
      <c r="EC730" s="54"/>
      <c r="ED730" s="54"/>
      <c r="EE730" s="54"/>
      <c r="EF730" s="54"/>
      <c r="EG730" s="54"/>
      <c r="EH730" s="54"/>
      <c r="EI730" s="54"/>
      <c r="EJ730" s="54"/>
      <c r="EK730" s="54"/>
      <c r="EL730" s="54"/>
      <c r="EM730" s="54"/>
      <c r="EN730" s="54"/>
      <c r="EO730" s="54"/>
      <c r="EP730" s="54"/>
      <c r="EQ730" s="54"/>
      <c r="ER730" s="54"/>
    </row>
    <row r="731" spans="1:148" x14ac:dyDescent="0.25">
      <c r="A731" s="76"/>
      <c r="B731" s="54"/>
      <c r="C731" s="54"/>
      <c r="D731" s="54"/>
      <c r="E731" s="54"/>
      <c r="F731" s="5"/>
      <c r="G731" s="8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  <c r="DW731" s="54"/>
      <c r="DX731" s="54"/>
      <c r="DY731" s="54"/>
      <c r="DZ731" s="54"/>
      <c r="EA731" s="54"/>
      <c r="EB731" s="54"/>
      <c r="EC731" s="54"/>
      <c r="ED731" s="54"/>
      <c r="EE731" s="54"/>
      <c r="EF731" s="54"/>
      <c r="EG731" s="54"/>
      <c r="EH731" s="54"/>
      <c r="EI731" s="54"/>
      <c r="EJ731" s="54"/>
      <c r="EK731" s="54"/>
      <c r="EL731" s="54"/>
      <c r="EM731" s="54"/>
      <c r="EN731" s="54"/>
      <c r="EO731" s="54"/>
      <c r="EP731" s="54"/>
      <c r="EQ731" s="54"/>
      <c r="ER731" s="54"/>
    </row>
    <row r="732" spans="1:148" x14ac:dyDescent="0.25">
      <c r="A732" s="76"/>
      <c r="B732" s="54"/>
      <c r="C732" s="54"/>
      <c r="D732" s="54"/>
      <c r="E732" s="54"/>
      <c r="F732" s="5"/>
      <c r="G732" s="8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  <c r="DW732" s="54"/>
      <c r="DX732" s="54"/>
      <c r="DY732" s="54"/>
      <c r="DZ732" s="54"/>
      <c r="EA732" s="54"/>
      <c r="EB732" s="54"/>
      <c r="EC732" s="54"/>
      <c r="ED732" s="54"/>
      <c r="EE732" s="54"/>
      <c r="EF732" s="54"/>
      <c r="EG732" s="54"/>
      <c r="EH732" s="54"/>
      <c r="EI732" s="54"/>
      <c r="EJ732" s="54"/>
      <c r="EK732" s="54"/>
      <c r="EL732" s="54"/>
      <c r="EM732" s="54"/>
      <c r="EN732" s="54"/>
      <c r="EO732" s="54"/>
      <c r="EP732" s="54"/>
      <c r="EQ732" s="54"/>
      <c r="ER732" s="54"/>
    </row>
    <row r="733" spans="1:148" x14ac:dyDescent="0.25">
      <c r="A733" s="76"/>
      <c r="B733" s="54"/>
      <c r="C733" s="54"/>
      <c r="D733" s="54"/>
      <c r="E733" s="54"/>
      <c r="F733" s="5"/>
      <c r="G733" s="8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  <c r="DW733" s="54"/>
      <c r="DX733" s="54"/>
      <c r="DY733" s="54"/>
      <c r="DZ733" s="54"/>
      <c r="EA733" s="54"/>
      <c r="EB733" s="54"/>
      <c r="EC733" s="54"/>
      <c r="ED733" s="54"/>
      <c r="EE733" s="54"/>
      <c r="EF733" s="54"/>
      <c r="EG733" s="54"/>
      <c r="EH733" s="54"/>
      <c r="EI733" s="54"/>
      <c r="EJ733" s="54"/>
      <c r="EK733" s="54"/>
      <c r="EL733" s="54"/>
      <c r="EM733" s="54"/>
      <c r="EN733" s="54"/>
      <c r="EO733" s="54"/>
      <c r="EP733" s="54"/>
      <c r="EQ733" s="54"/>
      <c r="ER733" s="54"/>
    </row>
    <row r="734" spans="1:148" x14ac:dyDescent="0.25">
      <c r="A734" s="76"/>
      <c r="B734" s="54"/>
      <c r="C734" s="54"/>
      <c r="D734" s="54"/>
      <c r="E734" s="54"/>
      <c r="F734" s="5"/>
      <c r="G734" s="8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  <c r="DW734" s="54"/>
      <c r="DX734" s="54"/>
      <c r="DY734" s="54"/>
      <c r="DZ734" s="54"/>
      <c r="EA734" s="54"/>
      <c r="EB734" s="54"/>
      <c r="EC734" s="54"/>
      <c r="ED734" s="54"/>
      <c r="EE734" s="54"/>
      <c r="EF734" s="54"/>
      <c r="EG734" s="54"/>
      <c r="EH734" s="54"/>
      <c r="EI734" s="54"/>
      <c r="EJ734" s="54"/>
      <c r="EK734" s="54"/>
      <c r="EL734" s="54"/>
      <c r="EM734" s="54"/>
      <c r="EN734" s="54"/>
      <c r="EO734" s="54"/>
      <c r="EP734" s="54"/>
      <c r="EQ734" s="54"/>
      <c r="ER734" s="54"/>
    </row>
    <row r="735" spans="1:148" x14ac:dyDescent="0.25">
      <c r="A735" s="76"/>
      <c r="B735" s="54"/>
      <c r="C735" s="54"/>
      <c r="D735" s="54"/>
      <c r="E735" s="54"/>
      <c r="F735" s="5"/>
      <c r="G735" s="8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  <c r="DW735" s="54"/>
      <c r="DX735" s="54"/>
      <c r="DY735" s="54"/>
      <c r="DZ735" s="54"/>
      <c r="EA735" s="54"/>
      <c r="EB735" s="54"/>
      <c r="EC735" s="54"/>
      <c r="ED735" s="54"/>
      <c r="EE735" s="54"/>
      <c r="EF735" s="54"/>
      <c r="EG735" s="54"/>
      <c r="EH735" s="54"/>
      <c r="EI735" s="54"/>
      <c r="EJ735" s="54"/>
      <c r="EK735" s="54"/>
      <c r="EL735" s="54"/>
      <c r="EM735" s="54"/>
      <c r="EN735" s="54"/>
      <c r="EO735" s="54"/>
      <c r="EP735" s="54"/>
      <c r="EQ735" s="54"/>
      <c r="ER735" s="54"/>
    </row>
    <row r="736" spans="1:148" x14ac:dyDescent="0.25">
      <c r="A736" s="76"/>
      <c r="B736" s="54"/>
      <c r="C736" s="54"/>
      <c r="D736" s="54"/>
      <c r="E736" s="54"/>
      <c r="F736" s="5"/>
      <c r="G736" s="8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  <c r="DW736" s="54"/>
      <c r="DX736" s="54"/>
      <c r="DY736" s="54"/>
      <c r="DZ736" s="54"/>
      <c r="EA736" s="54"/>
      <c r="EB736" s="54"/>
      <c r="EC736" s="54"/>
      <c r="ED736" s="54"/>
      <c r="EE736" s="54"/>
      <c r="EF736" s="54"/>
      <c r="EG736" s="54"/>
      <c r="EH736" s="54"/>
      <c r="EI736" s="54"/>
      <c r="EJ736" s="54"/>
      <c r="EK736" s="54"/>
      <c r="EL736" s="54"/>
      <c r="EM736" s="54"/>
      <c r="EN736" s="54"/>
      <c r="EO736" s="54"/>
      <c r="EP736" s="54"/>
      <c r="EQ736" s="54"/>
      <c r="ER736" s="54"/>
    </row>
    <row r="737" spans="1:148" x14ac:dyDescent="0.25">
      <c r="A737" s="76"/>
      <c r="B737" s="54"/>
      <c r="C737" s="54"/>
      <c r="D737" s="54"/>
      <c r="E737" s="54"/>
      <c r="F737" s="5"/>
      <c r="G737" s="8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  <c r="DW737" s="54"/>
      <c r="DX737" s="54"/>
      <c r="DY737" s="54"/>
      <c r="DZ737" s="54"/>
      <c r="EA737" s="54"/>
      <c r="EB737" s="54"/>
      <c r="EC737" s="54"/>
      <c r="ED737" s="54"/>
      <c r="EE737" s="54"/>
      <c r="EF737" s="54"/>
      <c r="EG737" s="54"/>
      <c r="EH737" s="54"/>
      <c r="EI737" s="54"/>
      <c r="EJ737" s="54"/>
      <c r="EK737" s="54"/>
      <c r="EL737" s="54"/>
      <c r="EM737" s="54"/>
      <c r="EN737" s="54"/>
      <c r="EO737" s="54"/>
      <c r="EP737" s="54"/>
      <c r="EQ737" s="54"/>
      <c r="ER737" s="54"/>
    </row>
    <row r="738" spans="1:148" x14ac:dyDescent="0.25">
      <c r="A738" s="76"/>
      <c r="B738" s="54"/>
      <c r="C738" s="54"/>
      <c r="D738" s="54"/>
      <c r="E738" s="54"/>
      <c r="F738" s="5"/>
      <c r="G738" s="8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  <c r="DW738" s="54"/>
      <c r="DX738" s="54"/>
      <c r="DY738" s="54"/>
      <c r="DZ738" s="54"/>
      <c r="EA738" s="54"/>
      <c r="EB738" s="54"/>
      <c r="EC738" s="54"/>
      <c r="ED738" s="54"/>
      <c r="EE738" s="54"/>
      <c r="EF738" s="54"/>
      <c r="EG738" s="54"/>
      <c r="EH738" s="54"/>
      <c r="EI738" s="54"/>
      <c r="EJ738" s="54"/>
      <c r="EK738" s="54"/>
      <c r="EL738" s="54"/>
      <c r="EM738" s="54"/>
      <c r="EN738" s="54"/>
      <c r="EO738" s="54"/>
      <c r="EP738" s="54"/>
      <c r="EQ738" s="54"/>
      <c r="ER738" s="54"/>
    </row>
    <row r="739" spans="1:148" x14ac:dyDescent="0.25">
      <c r="A739" s="76"/>
      <c r="B739" s="54"/>
      <c r="C739" s="54"/>
      <c r="D739" s="54"/>
      <c r="E739" s="54"/>
      <c r="F739" s="5"/>
      <c r="G739" s="8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  <c r="DW739" s="54"/>
      <c r="DX739" s="54"/>
      <c r="DY739" s="54"/>
      <c r="DZ739" s="54"/>
      <c r="EA739" s="54"/>
      <c r="EB739" s="54"/>
      <c r="EC739" s="54"/>
      <c r="ED739" s="54"/>
      <c r="EE739" s="54"/>
      <c r="EF739" s="54"/>
      <c r="EG739" s="54"/>
      <c r="EH739" s="54"/>
      <c r="EI739" s="54"/>
      <c r="EJ739" s="54"/>
      <c r="EK739" s="54"/>
      <c r="EL739" s="54"/>
      <c r="EM739" s="54"/>
      <c r="EN739" s="54"/>
      <c r="EO739" s="54"/>
      <c r="EP739" s="54"/>
      <c r="EQ739" s="54"/>
      <c r="ER739" s="54"/>
    </row>
    <row r="740" spans="1:148" x14ac:dyDescent="0.25">
      <c r="A740" s="76"/>
      <c r="B740" s="54"/>
      <c r="C740" s="54"/>
      <c r="D740" s="54"/>
      <c r="E740" s="54"/>
      <c r="F740" s="5"/>
      <c r="G740" s="8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  <c r="DW740" s="54"/>
      <c r="DX740" s="54"/>
      <c r="DY740" s="54"/>
      <c r="DZ740" s="54"/>
      <c r="EA740" s="54"/>
      <c r="EB740" s="54"/>
      <c r="EC740" s="54"/>
      <c r="ED740" s="54"/>
      <c r="EE740" s="54"/>
      <c r="EF740" s="54"/>
      <c r="EG740" s="54"/>
      <c r="EH740" s="54"/>
      <c r="EI740" s="54"/>
      <c r="EJ740" s="54"/>
      <c r="EK740" s="54"/>
      <c r="EL740" s="54"/>
      <c r="EM740" s="54"/>
      <c r="EN740" s="54"/>
      <c r="EO740" s="54"/>
      <c r="EP740" s="54"/>
      <c r="EQ740" s="54"/>
      <c r="ER740" s="54"/>
    </row>
    <row r="741" spans="1:148" x14ac:dyDescent="0.25">
      <c r="A741" s="76"/>
      <c r="B741" s="54"/>
      <c r="C741" s="54"/>
      <c r="D741" s="54"/>
      <c r="E741" s="54"/>
      <c r="F741" s="5"/>
      <c r="G741" s="8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  <c r="DW741" s="54"/>
      <c r="DX741" s="54"/>
      <c r="DY741" s="54"/>
      <c r="DZ741" s="54"/>
      <c r="EA741" s="54"/>
      <c r="EB741" s="54"/>
      <c r="EC741" s="54"/>
      <c r="ED741" s="54"/>
      <c r="EE741" s="54"/>
      <c r="EF741" s="54"/>
      <c r="EG741" s="54"/>
      <c r="EH741" s="54"/>
      <c r="EI741" s="54"/>
      <c r="EJ741" s="54"/>
      <c r="EK741" s="54"/>
      <c r="EL741" s="54"/>
      <c r="EM741" s="54"/>
      <c r="EN741" s="54"/>
      <c r="EO741" s="54"/>
      <c r="EP741" s="54"/>
      <c r="EQ741" s="54"/>
      <c r="ER741" s="54"/>
    </row>
    <row r="742" spans="1:148" x14ac:dyDescent="0.25">
      <c r="A742" s="76"/>
      <c r="B742" s="54"/>
      <c r="C742" s="54"/>
      <c r="D742" s="54"/>
      <c r="E742" s="54"/>
      <c r="F742" s="5"/>
      <c r="G742" s="8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  <c r="DW742" s="54"/>
      <c r="DX742" s="54"/>
      <c r="DY742" s="54"/>
      <c r="DZ742" s="54"/>
      <c r="EA742" s="54"/>
      <c r="EB742" s="54"/>
      <c r="EC742" s="54"/>
      <c r="ED742" s="54"/>
      <c r="EE742" s="54"/>
      <c r="EF742" s="54"/>
      <c r="EG742" s="54"/>
      <c r="EH742" s="54"/>
      <c r="EI742" s="54"/>
      <c r="EJ742" s="54"/>
      <c r="EK742" s="54"/>
      <c r="EL742" s="54"/>
      <c r="EM742" s="54"/>
      <c r="EN742" s="54"/>
      <c r="EO742" s="54"/>
      <c r="EP742" s="54"/>
      <c r="EQ742" s="54"/>
      <c r="ER742" s="54"/>
    </row>
    <row r="743" spans="1:148" x14ac:dyDescent="0.25">
      <c r="A743" s="76"/>
      <c r="B743" s="54"/>
      <c r="C743" s="54"/>
      <c r="D743" s="54"/>
      <c r="E743" s="54"/>
      <c r="F743" s="5"/>
      <c r="G743" s="8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  <c r="DW743" s="54"/>
      <c r="DX743" s="54"/>
      <c r="DY743" s="54"/>
      <c r="DZ743" s="54"/>
      <c r="EA743" s="54"/>
      <c r="EB743" s="54"/>
      <c r="EC743" s="54"/>
      <c r="ED743" s="54"/>
      <c r="EE743" s="54"/>
      <c r="EF743" s="54"/>
      <c r="EG743" s="54"/>
      <c r="EH743" s="54"/>
      <c r="EI743" s="54"/>
      <c r="EJ743" s="54"/>
      <c r="EK743" s="54"/>
      <c r="EL743" s="54"/>
      <c r="EM743" s="54"/>
      <c r="EN743" s="54"/>
      <c r="EO743" s="54"/>
      <c r="EP743" s="54"/>
      <c r="EQ743" s="54"/>
      <c r="ER743" s="54"/>
    </row>
    <row r="744" spans="1:148" x14ac:dyDescent="0.25">
      <c r="A744" s="76"/>
      <c r="B744" s="54"/>
      <c r="C744" s="54"/>
      <c r="D744" s="54"/>
      <c r="E744" s="54"/>
      <c r="F744" s="5"/>
      <c r="G744" s="8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  <c r="DW744" s="54"/>
      <c r="DX744" s="54"/>
      <c r="DY744" s="54"/>
      <c r="DZ744" s="54"/>
      <c r="EA744" s="54"/>
      <c r="EB744" s="54"/>
      <c r="EC744" s="54"/>
      <c r="ED744" s="54"/>
      <c r="EE744" s="54"/>
      <c r="EF744" s="54"/>
      <c r="EG744" s="54"/>
      <c r="EH744" s="54"/>
      <c r="EI744" s="54"/>
      <c r="EJ744" s="54"/>
      <c r="EK744" s="54"/>
      <c r="EL744" s="54"/>
      <c r="EM744" s="54"/>
      <c r="EN744" s="54"/>
      <c r="EO744" s="54"/>
      <c r="EP744" s="54"/>
      <c r="EQ744" s="54"/>
      <c r="ER744" s="54"/>
    </row>
    <row r="745" spans="1:148" x14ac:dyDescent="0.25">
      <c r="A745" s="76"/>
      <c r="B745" s="54"/>
      <c r="C745" s="54"/>
      <c r="D745" s="54"/>
      <c r="E745" s="54"/>
      <c r="F745" s="5"/>
      <c r="G745" s="8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  <c r="DW745" s="54"/>
      <c r="DX745" s="54"/>
      <c r="DY745" s="54"/>
      <c r="DZ745" s="54"/>
      <c r="EA745" s="54"/>
      <c r="EB745" s="54"/>
      <c r="EC745" s="54"/>
      <c r="ED745" s="54"/>
      <c r="EE745" s="54"/>
      <c r="EF745" s="54"/>
      <c r="EG745" s="54"/>
      <c r="EH745" s="54"/>
      <c r="EI745" s="54"/>
      <c r="EJ745" s="54"/>
      <c r="EK745" s="54"/>
      <c r="EL745" s="54"/>
      <c r="EM745" s="54"/>
      <c r="EN745" s="54"/>
      <c r="EO745" s="54"/>
      <c r="EP745" s="54"/>
      <c r="EQ745" s="54"/>
      <c r="ER745" s="54"/>
    </row>
    <row r="746" spans="1:148" x14ac:dyDescent="0.25">
      <c r="A746" s="76"/>
      <c r="B746" s="54"/>
      <c r="C746" s="54"/>
      <c r="D746" s="54"/>
      <c r="E746" s="54"/>
      <c r="F746" s="5"/>
      <c r="G746" s="8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  <c r="DW746" s="54"/>
      <c r="DX746" s="54"/>
      <c r="DY746" s="54"/>
      <c r="DZ746" s="54"/>
      <c r="EA746" s="54"/>
      <c r="EB746" s="54"/>
      <c r="EC746" s="54"/>
      <c r="ED746" s="54"/>
      <c r="EE746" s="54"/>
      <c r="EF746" s="54"/>
      <c r="EG746" s="54"/>
      <c r="EH746" s="54"/>
      <c r="EI746" s="54"/>
      <c r="EJ746" s="54"/>
      <c r="EK746" s="54"/>
      <c r="EL746" s="54"/>
      <c r="EM746" s="54"/>
      <c r="EN746" s="54"/>
      <c r="EO746" s="54"/>
      <c r="EP746" s="54"/>
      <c r="EQ746" s="54"/>
      <c r="ER746" s="54"/>
    </row>
    <row r="747" spans="1:148" x14ac:dyDescent="0.25">
      <c r="A747" s="76"/>
      <c r="B747" s="54"/>
      <c r="C747" s="54"/>
      <c r="D747" s="54"/>
      <c r="E747" s="54"/>
      <c r="F747" s="5"/>
      <c r="G747" s="8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  <c r="DW747" s="54"/>
      <c r="DX747" s="54"/>
      <c r="DY747" s="54"/>
      <c r="DZ747" s="54"/>
      <c r="EA747" s="54"/>
      <c r="EB747" s="54"/>
      <c r="EC747" s="54"/>
      <c r="ED747" s="54"/>
      <c r="EE747" s="54"/>
      <c r="EF747" s="54"/>
      <c r="EG747" s="54"/>
      <c r="EH747" s="54"/>
      <c r="EI747" s="54"/>
      <c r="EJ747" s="54"/>
      <c r="EK747" s="54"/>
      <c r="EL747" s="54"/>
      <c r="EM747" s="54"/>
      <c r="EN747" s="54"/>
      <c r="EO747" s="54"/>
      <c r="EP747" s="54"/>
      <c r="EQ747" s="54"/>
      <c r="ER747" s="54"/>
    </row>
    <row r="748" spans="1:148" x14ac:dyDescent="0.25">
      <c r="A748" s="76"/>
      <c r="B748" s="54"/>
      <c r="C748" s="54"/>
      <c r="D748" s="54"/>
      <c r="E748" s="54"/>
      <c r="F748" s="5"/>
      <c r="G748" s="8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  <c r="DW748" s="54"/>
      <c r="DX748" s="54"/>
      <c r="DY748" s="54"/>
      <c r="DZ748" s="54"/>
      <c r="EA748" s="54"/>
      <c r="EB748" s="54"/>
      <c r="EC748" s="54"/>
      <c r="ED748" s="54"/>
      <c r="EE748" s="54"/>
      <c r="EF748" s="54"/>
      <c r="EG748" s="54"/>
      <c r="EH748" s="54"/>
      <c r="EI748" s="54"/>
      <c r="EJ748" s="54"/>
      <c r="EK748" s="54"/>
      <c r="EL748" s="54"/>
      <c r="EM748" s="54"/>
      <c r="EN748" s="54"/>
      <c r="EO748" s="54"/>
      <c r="EP748" s="54"/>
      <c r="EQ748" s="54"/>
      <c r="ER748" s="54"/>
    </row>
    <row r="749" spans="1:148" x14ac:dyDescent="0.25">
      <c r="A749" s="76"/>
      <c r="B749" s="54"/>
      <c r="C749" s="54"/>
      <c r="D749" s="54"/>
      <c r="E749" s="54"/>
      <c r="F749" s="5"/>
      <c r="G749" s="8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  <c r="DW749" s="54"/>
      <c r="DX749" s="54"/>
      <c r="DY749" s="54"/>
      <c r="DZ749" s="54"/>
      <c r="EA749" s="54"/>
      <c r="EB749" s="54"/>
      <c r="EC749" s="54"/>
      <c r="ED749" s="54"/>
      <c r="EE749" s="54"/>
      <c r="EF749" s="54"/>
      <c r="EG749" s="54"/>
      <c r="EH749" s="54"/>
      <c r="EI749" s="54"/>
      <c r="EJ749" s="54"/>
      <c r="EK749" s="54"/>
      <c r="EL749" s="54"/>
      <c r="EM749" s="54"/>
      <c r="EN749" s="54"/>
      <c r="EO749" s="54"/>
      <c r="EP749" s="54"/>
      <c r="EQ749" s="54"/>
      <c r="ER749" s="54"/>
    </row>
    <row r="750" spans="1:148" x14ac:dyDescent="0.25">
      <c r="A750" s="76"/>
      <c r="B750" s="54"/>
      <c r="C750" s="54"/>
      <c r="D750" s="54"/>
      <c r="E750" s="54"/>
      <c r="F750" s="5"/>
      <c r="G750" s="8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  <c r="DW750" s="54"/>
      <c r="DX750" s="54"/>
      <c r="DY750" s="54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</row>
    <row r="751" spans="1:148" x14ac:dyDescent="0.25">
      <c r="A751" s="76"/>
      <c r="B751" s="54"/>
      <c r="C751" s="54"/>
      <c r="D751" s="54"/>
      <c r="E751" s="54"/>
      <c r="F751" s="5"/>
      <c r="G751" s="8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  <c r="DW751" s="54"/>
      <c r="DX751" s="54"/>
      <c r="DY751" s="54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</row>
    <row r="752" spans="1:148" x14ac:dyDescent="0.25">
      <c r="A752" s="76"/>
      <c r="B752" s="54"/>
      <c r="C752" s="54"/>
      <c r="D752" s="54"/>
      <c r="E752" s="54"/>
      <c r="F752" s="5"/>
      <c r="G752" s="8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  <c r="DW752" s="54"/>
      <c r="DX752" s="54"/>
      <c r="DY752" s="54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</row>
    <row r="753" spans="1:148" x14ac:dyDescent="0.25">
      <c r="A753" s="76"/>
      <c r="B753" s="54"/>
      <c r="C753" s="54"/>
      <c r="D753" s="54"/>
      <c r="E753" s="54"/>
      <c r="F753" s="5"/>
      <c r="G753" s="8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  <c r="DW753" s="54"/>
      <c r="DX753" s="54"/>
      <c r="DY753" s="54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</row>
    <row r="754" spans="1:148" x14ac:dyDescent="0.25">
      <c r="A754" s="76"/>
      <c r="B754" s="54"/>
      <c r="C754" s="54"/>
      <c r="D754" s="54"/>
      <c r="E754" s="54"/>
      <c r="F754" s="5"/>
      <c r="G754" s="8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  <c r="DW754" s="54"/>
      <c r="DX754" s="54"/>
      <c r="DY754" s="54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</row>
    <row r="755" spans="1:148" x14ac:dyDescent="0.25">
      <c r="A755" s="76"/>
      <c r="B755" s="54"/>
      <c r="C755" s="54"/>
      <c r="D755" s="54"/>
      <c r="E755" s="54"/>
      <c r="F755" s="5"/>
      <c r="G755" s="8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  <c r="DW755" s="54"/>
      <c r="DX755" s="54"/>
      <c r="DY755" s="54"/>
      <c r="DZ755" s="54"/>
      <c r="EA755" s="54"/>
      <c r="EB755" s="54"/>
      <c r="EC755" s="54"/>
      <c r="ED755" s="54"/>
      <c r="EE755" s="54"/>
      <c r="EF755" s="54"/>
      <c r="EG755" s="54"/>
      <c r="EH755" s="54"/>
      <c r="EI755" s="54"/>
      <c r="EJ755" s="54"/>
      <c r="EK755" s="54"/>
      <c r="EL755" s="54"/>
      <c r="EM755" s="54"/>
      <c r="EN755" s="54"/>
      <c r="EO755" s="54"/>
      <c r="EP755" s="54"/>
      <c r="EQ755" s="54"/>
      <c r="ER755" s="54"/>
    </row>
    <row r="756" spans="1:148" x14ac:dyDescent="0.25">
      <c r="A756" s="76"/>
      <c r="B756" s="54"/>
      <c r="C756" s="54"/>
      <c r="D756" s="54"/>
      <c r="E756" s="54"/>
      <c r="F756" s="5"/>
      <c r="G756" s="8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  <c r="DW756" s="54"/>
      <c r="DX756" s="54"/>
      <c r="DY756" s="54"/>
      <c r="DZ756" s="54"/>
      <c r="EA756" s="54"/>
      <c r="EB756" s="54"/>
      <c r="EC756" s="54"/>
      <c r="ED756" s="54"/>
      <c r="EE756" s="54"/>
      <c r="EF756" s="54"/>
      <c r="EG756" s="54"/>
      <c r="EH756" s="54"/>
      <c r="EI756" s="54"/>
      <c r="EJ756" s="54"/>
      <c r="EK756" s="54"/>
      <c r="EL756" s="54"/>
      <c r="EM756" s="54"/>
      <c r="EN756" s="54"/>
      <c r="EO756" s="54"/>
      <c r="EP756" s="54"/>
      <c r="EQ756" s="54"/>
      <c r="ER756" s="54"/>
    </row>
    <row r="757" spans="1:148" x14ac:dyDescent="0.25">
      <c r="A757" s="76"/>
      <c r="B757" s="54"/>
      <c r="C757" s="54"/>
      <c r="D757" s="54"/>
      <c r="E757" s="54"/>
      <c r="F757" s="5"/>
      <c r="G757" s="8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  <c r="DW757" s="54"/>
      <c r="DX757" s="54"/>
      <c r="DY757" s="54"/>
      <c r="DZ757" s="54"/>
      <c r="EA757" s="54"/>
      <c r="EB757" s="54"/>
      <c r="EC757" s="54"/>
      <c r="ED757" s="54"/>
      <c r="EE757" s="54"/>
      <c r="EF757" s="54"/>
      <c r="EG757" s="54"/>
      <c r="EH757" s="54"/>
      <c r="EI757" s="54"/>
      <c r="EJ757" s="54"/>
      <c r="EK757" s="54"/>
      <c r="EL757" s="54"/>
      <c r="EM757" s="54"/>
      <c r="EN757" s="54"/>
      <c r="EO757" s="54"/>
      <c r="EP757" s="54"/>
      <c r="EQ757" s="54"/>
      <c r="ER757" s="54"/>
    </row>
    <row r="758" spans="1:148" x14ac:dyDescent="0.25">
      <c r="A758" s="76"/>
      <c r="B758" s="54"/>
      <c r="C758" s="54"/>
      <c r="D758" s="54"/>
      <c r="E758" s="54"/>
      <c r="F758" s="5"/>
      <c r="G758" s="8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  <c r="DW758" s="54"/>
      <c r="DX758" s="54"/>
      <c r="DY758" s="54"/>
      <c r="DZ758" s="54"/>
      <c r="EA758" s="54"/>
      <c r="EB758" s="54"/>
      <c r="EC758" s="54"/>
      <c r="ED758" s="54"/>
      <c r="EE758" s="54"/>
      <c r="EF758" s="54"/>
      <c r="EG758" s="54"/>
      <c r="EH758" s="54"/>
      <c r="EI758" s="54"/>
      <c r="EJ758" s="54"/>
      <c r="EK758" s="54"/>
      <c r="EL758" s="54"/>
      <c r="EM758" s="54"/>
      <c r="EN758" s="54"/>
      <c r="EO758" s="54"/>
      <c r="EP758" s="54"/>
      <c r="EQ758" s="54"/>
      <c r="ER758" s="54"/>
    </row>
    <row r="759" spans="1:148" x14ac:dyDescent="0.25">
      <c r="A759" s="76"/>
      <c r="B759" s="54"/>
      <c r="C759" s="54"/>
      <c r="D759" s="54"/>
      <c r="E759" s="54"/>
      <c r="F759" s="5"/>
      <c r="G759" s="8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  <c r="DW759" s="54"/>
      <c r="DX759" s="54"/>
      <c r="DY759" s="54"/>
      <c r="DZ759" s="54"/>
      <c r="EA759" s="54"/>
      <c r="EB759" s="54"/>
      <c r="EC759" s="54"/>
      <c r="ED759" s="54"/>
      <c r="EE759" s="54"/>
      <c r="EF759" s="54"/>
      <c r="EG759" s="54"/>
      <c r="EH759" s="54"/>
      <c r="EI759" s="54"/>
      <c r="EJ759" s="54"/>
      <c r="EK759" s="54"/>
      <c r="EL759" s="54"/>
      <c r="EM759" s="54"/>
      <c r="EN759" s="54"/>
      <c r="EO759" s="54"/>
      <c r="EP759" s="54"/>
      <c r="EQ759" s="54"/>
      <c r="ER759" s="54"/>
    </row>
    <row r="760" spans="1:148" x14ac:dyDescent="0.25">
      <c r="A760" s="76"/>
      <c r="B760" s="54"/>
      <c r="C760" s="54"/>
      <c r="D760" s="54"/>
      <c r="E760" s="54"/>
      <c r="F760" s="5"/>
      <c r="G760" s="8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  <c r="DW760" s="54"/>
      <c r="DX760" s="54"/>
      <c r="DY760" s="54"/>
      <c r="DZ760" s="54"/>
      <c r="EA760" s="54"/>
      <c r="EB760" s="54"/>
      <c r="EC760" s="54"/>
      <c r="ED760" s="54"/>
      <c r="EE760" s="54"/>
      <c r="EF760" s="54"/>
      <c r="EG760" s="54"/>
      <c r="EH760" s="54"/>
      <c r="EI760" s="54"/>
      <c r="EJ760" s="54"/>
      <c r="EK760" s="54"/>
      <c r="EL760" s="54"/>
      <c r="EM760" s="54"/>
      <c r="EN760" s="54"/>
      <c r="EO760" s="54"/>
      <c r="EP760" s="54"/>
      <c r="EQ760" s="54"/>
      <c r="ER760" s="54"/>
    </row>
    <row r="761" spans="1:148" x14ac:dyDescent="0.25">
      <c r="A761" s="76"/>
      <c r="B761" s="54"/>
      <c r="C761" s="54"/>
      <c r="D761" s="54"/>
      <c r="E761" s="54"/>
      <c r="F761" s="5"/>
      <c r="G761" s="8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  <c r="DW761" s="54"/>
      <c r="DX761" s="54"/>
      <c r="DY761" s="54"/>
      <c r="DZ761" s="54"/>
      <c r="EA761" s="54"/>
      <c r="EB761" s="54"/>
      <c r="EC761" s="54"/>
      <c r="ED761" s="54"/>
      <c r="EE761" s="54"/>
      <c r="EF761" s="54"/>
      <c r="EG761" s="54"/>
      <c r="EH761" s="54"/>
      <c r="EI761" s="54"/>
      <c r="EJ761" s="54"/>
      <c r="EK761" s="54"/>
      <c r="EL761" s="54"/>
      <c r="EM761" s="54"/>
      <c r="EN761" s="54"/>
      <c r="EO761" s="54"/>
      <c r="EP761" s="54"/>
      <c r="EQ761" s="54"/>
      <c r="ER761" s="54"/>
    </row>
    <row r="762" spans="1:148" x14ac:dyDescent="0.25">
      <c r="A762" s="76"/>
      <c r="B762" s="54"/>
      <c r="C762" s="54"/>
      <c r="D762" s="54"/>
      <c r="E762" s="54"/>
      <c r="F762" s="5"/>
      <c r="G762" s="8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  <c r="DW762" s="54"/>
      <c r="DX762" s="54"/>
      <c r="DY762" s="54"/>
      <c r="DZ762" s="54"/>
      <c r="EA762" s="54"/>
      <c r="EB762" s="54"/>
      <c r="EC762" s="54"/>
      <c r="ED762" s="54"/>
      <c r="EE762" s="54"/>
      <c r="EF762" s="54"/>
      <c r="EG762" s="54"/>
      <c r="EH762" s="54"/>
      <c r="EI762" s="54"/>
      <c r="EJ762" s="54"/>
      <c r="EK762" s="54"/>
      <c r="EL762" s="54"/>
      <c r="EM762" s="54"/>
      <c r="EN762" s="54"/>
      <c r="EO762" s="54"/>
      <c r="EP762" s="54"/>
      <c r="EQ762" s="54"/>
      <c r="ER762" s="54"/>
    </row>
    <row r="763" spans="1:148" x14ac:dyDescent="0.25">
      <c r="A763" s="76"/>
      <c r="B763" s="54"/>
      <c r="C763" s="54"/>
      <c r="D763" s="54"/>
      <c r="E763" s="54"/>
      <c r="F763" s="5"/>
      <c r="G763" s="8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  <c r="DW763" s="54"/>
      <c r="DX763" s="54"/>
      <c r="DY763" s="54"/>
      <c r="DZ763" s="54"/>
      <c r="EA763" s="54"/>
      <c r="EB763" s="54"/>
      <c r="EC763" s="54"/>
      <c r="ED763" s="54"/>
      <c r="EE763" s="54"/>
      <c r="EF763" s="54"/>
      <c r="EG763" s="54"/>
      <c r="EH763" s="54"/>
      <c r="EI763" s="54"/>
      <c r="EJ763" s="54"/>
      <c r="EK763" s="54"/>
      <c r="EL763" s="54"/>
      <c r="EM763" s="54"/>
      <c r="EN763" s="54"/>
      <c r="EO763" s="54"/>
      <c r="EP763" s="54"/>
      <c r="EQ763" s="54"/>
      <c r="ER763" s="54"/>
    </row>
    <row r="764" spans="1:148" x14ac:dyDescent="0.25">
      <c r="A764" s="76"/>
      <c r="B764" s="54"/>
      <c r="C764" s="54"/>
      <c r="D764" s="54"/>
      <c r="E764" s="54"/>
      <c r="F764" s="5"/>
      <c r="G764" s="8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  <c r="DW764" s="54"/>
      <c r="DX764" s="54"/>
      <c r="DY764" s="54"/>
      <c r="DZ764" s="54"/>
      <c r="EA764" s="54"/>
      <c r="EB764" s="54"/>
      <c r="EC764" s="54"/>
      <c r="ED764" s="54"/>
      <c r="EE764" s="54"/>
      <c r="EF764" s="54"/>
      <c r="EG764" s="54"/>
      <c r="EH764" s="54"/>
      <c r="EI764" s="54"/>
      <c r="EJ764" s="54"/>
      <c r="EK764" s="54"/>
      <c r="EL764" s="54"/>
      <c r="EM764" s="54"/>
      <c r="EN764" s="54"/>
      <c r="EO764" s="54"/>
      <c r="EP764" s="54"/>
      <c r="EQ764" s="54"/>
      <c r="ER764" s="54"/>
    </row>
    <row r="765" spans="1:148" x14ac:dyDescent="0.25">
      <c r="A765" s="76"/>
      <c r="B765" s="54"/>
      <c r="C765" s="54"/>
      <c r="D765" s="54"/>
      <c r="E765" s="54"/>
      <c r="F765" s="5"/>
      <c r="G765" s="8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  <c r="DW765" s="54"/>
      <c r="DX765" s="54"/>
      <c r="DY765" s="54"/>
      <c r="DZ765" s="54"/>
      <c r="EA765" s="54"/>
      <c r="EB765" s="54"/>
      <c r="EC765" s="54"/>
      <c r="ED765" s="54"/>
      <c r="EE765" s="54"/>
      <c r="EF765" s="54"/>
      <c r="EG765" s="54"/>
      <c r="EH765" s="54"/>
      <c r="EI765" s="54"/>
      <c r="EJ765" s="54"/>
      <c r="EK765" s="54"/>
      <c r="EL765" s="54"/>
      <c r="EM765" s="54"/>
      <c r="EN765" s="54"/>
      <c r="EO765" s="54"/>
      <c r="EP765" s="54"/>
      <c r="EQ765" s="54"/>
      <c r="ER765" s="54"/>
    </row>
    <row r="766" spans="1:148" x14ac:dyDescent="0.25">
      <c r="A766" s="76"/>
      <c r="B766" s="54"/>
      <c r="C766" s="54"/>
      <c r="D766" s="54"/>
      <c r="E766" s="54"/>
      <c r="F766" s="5"/>
      <c r="G766" s="8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  <c r="DW766" s="54"/>
      <c r="DX766" s="54"/>
      <c r="DY766" s="54"/>
      <c r="DZ766" s="54"/>
      <c r="EA766" s="54"/>
      <c r="EB766" s="54"/>
      <c r="EC766" s="54"/>
      <c r="ED766" s="54"/>
      <c r="EE766" s="54"/>
      <c r="EF766" s="54"/>
      <c r="EG766" s="54"/>
      <c r="EH766" s="54"/>
      <c r="EI766" s="54"/>
      <c r="EJ766" s="54"/>
      <c r="EK766" s="54"/>
      <c r="EL766" s="54"/>
      <c r="EM766" s="54"/>
      <c r="EN766" s="54"/>
      <c r="EO766" s="54"/>
      <c r="EP766" s="54"/>
      <c r="EQ766" s="54"/>
      <c r="ER766" s="54"/>
    </row>
    <row r="767" spans="1:148" x14ac:dyDescent="0.25">
      <c r="A767" s="76"/>
      <c r="B767" s="54"/>
      <c r="C767" s="54"/>
      <c r="D767" s="54"/>
      <c r="E767" s="54"/>
      <c r="F767" s="5"/>
      <c r="G767" s="8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  <c r="DW767" s="54"/>
      <c r="DX767" s="54"/>
      <c r="DY767" s="54"/>
      <c r="DZ767" s="54"/>
      <c r="EA767" s="54"/>
      <c r="EB767" s="54"/>
      <c r="EC767" s="54"/>
      <c r="ED767" s="54"/>
      <c r="EE767" s="54"/>
      <c r="EF767" s="54"/>
      <c r="EG767" s="54"/>
      <c r="EH767" s="54"/>
      <c r="EI767" s="54"/>
      <c r="EJ767" s="54"/>
      <c r="EK767" s="54"/>
      <c r="EL767" s="54"/>
      <c r="EM767" s="54"/>
      <c r="EN767" s="54"/>
      <c r="EO767" s="54"/>
      <c r="EP767" s="54"/>
      <c r="EQ767" s="54"/>
      <c r="ER767" s="54"/>
    </row>
    <row r="768" spans="1:148" x14ac:dyDescent="0.25">
      <c r="A768" s="76"/>
      <c r="B768" s="54"/>
      <c r="C768" s="54"/>
      <c r="D768" s="54"/>
      <c r="E768" s="54"/>
      <c r="F768" s="5"/>
      <c r="G768" s="8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  <c r="DW768" s="54"/>
      <c r="DX768" s="54"/>
      <c r="DY768" s="54"/>
      <c r="DZ768" s="54"/>
      <c r="EA768" s="54"/>
      <c r="EB768" s="54"/>
      <c r="EC768" s="54"/>
      <c r="ED768" s="54"/>
      <c r="EE768" s="54"/>
      <c r="EF768" s="54"/>
      <c r="EG768" s="54"/>
      <c r="EH768" s="54"/>
      <c r="EI768" s="54"/>
      <c r="EJ768" s="54"/>
      <c r="EK768" s="54"/>
      <c r="EL768" s="54"/>
      <c r="EM768" s="54"/>
      <c r="EN768" s="54"/>
      <c r="EO768" s="54"/>
      <c r="EP768" s="54"/>
      <c r="EQ768" s="54"/>
      <c r="ER768" s="54"/>
    </row>
    <row r="769" spans="1:148" x14ac:dyDescent="0.25">
      <c r="A769" s="76"/>
      <c r="B769" s="54"/>
      <c r="C769" s="54"/>
      <c r="D769" s="54"/>
      <c r="E769" s="54"/>
      <c r="F769" s="5"/>
      <c r="G769" s="8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  <c r="DW769" s="54"/>
      <c r="DX769" s="54"/>
      <c r="DY769" s="54"/>
      <c r="DZ769" s="54"/>
      <c r="EA769" s="54"/>
      <c r="EB769" s="54"/>
      <c r="EC769" s="54"/>
      <c r="ED769" s="54"/>
      <c r="EE769" s="54"/>
      <c r="EF769" s="54"/>
      <c r="EG769" s="54"/>
      <c r="EH769" s="54"/>
      <c r="EI769" s="54"/>
      <c r="EJ769" s="54"/>
      <c r="EK769" s="54"/>
      <c r="EL769" s="54"/>
      <c r="EM769" s="54"/>
      <c r="EN769" s="54"/>
      <c r="EO769" s="54"/>
      <c r="EP769" s="54"/>
      <c r="EQ769" s="54"/>
      <c r="ER769" s="54"/>
    </row>
    <row r="770" spans="1:148" x14ac:dyDescent="0.25">
      <c r="A770" s="76"/>
      <c r="B770" s="54"/>
      <c r="C770" s="54"/>
      <c r="D770" s="54"/>
      <c r="E770" s="54"/>
      <c r="F770" s="5"/>
      <c r="G770" s="8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  <c r="DW770" s="54"/>
      <c r="DX770" s="54"/>
      <c r="DY770" s="54"/>
      <c r="DZ770" s="54"/>
      <c r="EA770" s="54"/>
      <c r="EB770" s="54"/>
      <c r="EC770" s="54"/>
      <c r="ED770" s="54"/>
      <c r="EE770" s="54"/>
      <c r="EF770" s="54"/>
      <c r="EG770" s="54"/>
      <c r="EH770" s="54"/>
      <c r="EI770" s="54"/>
      <c r="EJ770" s="54"/>
      <c r="EK770" s="54"/>
      <c r="EL770" s="54"/>
      <c r="EM770" s="54"/>
      <c r="EN770" s="54"/>
      <c r="EO770" s="54"/>
      <c r="EP770" s="54"/>
      <c r="EQ770" s="54"/>
      <c r="ER770" s="54"/>
    </row>
    <row r="771" spans="1:148" x14ac:dyDescent="0.25">
      <c r="A771" s="76"/>
      <c r="B771" s="54"/>
      <c r="C771" s="54"/>
      <c r="D771" s="54"/>
      <c r="E771" s="54"/>
      <c r="F771" s="5"/>
      <c r="G771" s="8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  <c r="DW771" s="54"/>
      <c r="DX771" s="54"/>
      <c r="DY771" s="54"/>
      <c r="DZ771" s="54"/>
      <c r="EA771" s="54"/>
      <c r="EB771" s="54"/>
      <c r="EC771" s="54"/>
      <c r="ED771" s="54"/>
      <c r="EE771" s="54"/>
      <c r="EF771" s="54"/>
      <c r="EG771" s="54"/>
      <c r="EH771" s="54"/>
      <c r="EI771" s="54"/>
      <c r="EJ771" s="54"/>
      <c r="EK771" s="54"/>
      <c r="EL771" s="54"/>
      <c r="EM771" s="54"/>
      <c r="EN771" s="54"/>
      <c r="EO771" s="54"/>
      <c r="EP771" s="54"/>
      <c r="EQ771" s="54"/>
      <c r="ER771" s="54"/>
    </row>
    <row r="772" spans="1:148" x14ac:dyDescent="0.25">
      <c r="A772" s="76"/>
      <c r="B772" s="54"/>
      <c r="C772" s="54"/>
      <c r="D772" s="54"/>
      <c r="E772" s="54"/>
      <c r="F772" s="5"/>
      <c r="G772" s="8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  <c r="DW772" s="54"/>
      <c r="DX772" s="54"/>
      <c r="DY772" s="54"/>
      <c r="DZ772" s="54"/>
      <c r="EA772" s="54"/>
      <c r="EB772" s="54"/>
      <c r="EC772" s="54"/>
      <c r="ED772" s="54"/>
      <c r="EE772" s="54"/>
      <c r="EF772" s="54"/>
      <c r="EG772" s="54"/>
      <c r="EH772" s="54"/>
      <c r="EI772" s="54"/>
      <c r="EJ772" s="54"/>
      <c r="EK772" s="54"/>
      <c r="EL772" s="54"/>
      <c r="EM772" s="54"/>
      <c r="EN772" s="54"/>
      <c r="EO772" s="54"/>
      <c r="EP772" s="54"/>
      <c r="EQ772" s="54"/>
      <c r="ER772" s="54"/>
    </row>
    <row r="773" spans="1:148" x14ac:dyDescent="0.25">
      <c r="A773" s="76"/>
      <c r="B773" s="54"/>
      <c r="C773" s="54"/>
      <c r="D773" s="54"/>
      <c r="E773" s="54"/>
      <c r="F773" s="5"/>
      <c r="G773" s="8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  <c r="DW773" s="54"/>
      <c r="DX773" s="54"/>
      <c r="DY773" s="54"/>
      <c r="DZ773" s="54"/>
      <c r="EA773" s="54"/>
      <c r="EB773" s="54"/>
      <c r="EC773" s="54"/>
      <c r="ED773" s="54"/>
      <c r="EE773" s="54"/>
      <c r="EF773" s="54"/>
      <c r="EG773" s="54"/>
      <c r="EH773" s="54"/>
      <c r="EI773" s="54"/>
      <c r="EJ773" s="54"/>
      <c r="EK773" s="54"/>
      <c r="EL773" s="54"/>
      <c r="EM773" s="54"/>
      <c r="EN773" s="54"/>
      <c r="EO773" s="54"/>
      <c r="EP773" s="54"/>
      <c r="EQ773" s="54"/>
      <c r="ER773" s="54"/>
    </row>
    <row r="774" spans="1:148" x14ac:dyDescent="0.25">
      <c r="A774" s="76"/>
      <c r="B774" s="54"/>
      <c r="C774" s="54"/>
      <c r="D774" s="54"/>
      <c r="E774" s="54"/>
      <c r="F774" s="5"/>
      <c r="G774" s="8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  <c r="DW774" s="54"/>
      <c r="DX774" s="54"/>
      <c r="DY774" s="54"/>
      <c r="DZ774" s="54"/>
      <c r="EA774" s="54"/>
      <c r="EB774" s="54"/>
      <c r="EC774" s="54"/>
      <c r="ED774" s="54"/>
      <c r="EE774" s="54"/>
      <c r="EF774" s="54"/>
      <c r="EG774" s="54"/>
      <c r="EH774" s="54"/>
      <c r="EI774" s="54"/>
      <c r="EJ774" s="54"/>
      <c r="EK774" s="54"/>
      <c r="EL774" s="54"/>
      <c r="EM774" s="54"/>
      <c r="EN774" s="54"/>
      <c r="EO774" s="54"/>
      <c r="EP774" s="54"/>
      <c r="EQ774" s="54"/>
      <c r="ER774" s="54"/>
    </row>
    <row r="775" spans="1:148" x14ac:dyDescent="0.25">
      <c r="A775" s="76"/>
      <c r="B775" s="54"/>
      <c r="C775" s="54"/>
      <c r="D775" s="54"/>
      <c r="E775" s="54"/>
      <c r="F775" s="5"/>
      <c r="G775" s="8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  <c r="DW775" s="54"/>
      <c r="DX775" s="54"/>
      <c r="DY775" s="54"/>
      <c r="DZ775" s="54"/>
      <c r="EA775" s="54"/>
      <c r="EB775" s="54"/>
      <c r="EC775" s="54"/>
      <c r="ED775" s="54"/>
      <c r="EE775" s="54"/>
      <c r="EF775" s="54"/>
      <c r="EG775" s="54"/>
      <c r="EH775" s="54"/>
      <c r="EI775" s="54"/>
      <c r="EJ775" s="54"/>
      <c r="EK775" s="54"/>
      <c r="EL775" s="54"/>
      <c r="EM775" s="54"/>
      <c r="EN775" s="54"/>
      <c r="EO775" s="54"/>
      <c r="EP775" s="54"/>
      <c r="EQ775" s="54"/>
      <c r="ER775" s="54"/>
    </row>
    <row r="776" spans="1:148" x14ac:dyDescent="0.25">
      <c r="A776" s="76"/>
      <c r="B776" s="54"/>
      <c r="C776" s="54"/>
      <c r="D776" s="54"/>
      <c r="E776" s="54"/>
      <c r="F776" s="5"/>
      <c r="G776" s="8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  <c r="DW776" s="54"/>
      <c r="DX776" s="54"/>
      <c r="DY776" s="54"/>
      <c r="DZ776" s="54"/>
      <c r="EA776" s="54"/>
      <c r="EB776" s="54"/>
      <c r="EC776" s="54"/>
      <c r="ED776" s="54"/>
      <c r="EE776" s="54"/>
      <c r="EF776" s="54"/>
      <c r="EG776" s="54"/>
      <c r="EH776" s="54"/>
      <c r="EI776" s="54"/>
      <c r="EJ776" s="54"/>
      <c r="EK776" s="54"/>
      <c r="EL776" s="54"/>
      <c r="EM776" s="54"/>
      <c r="EN776" s="54"/>
      <c r="EO776" s="54"/>
      <c r="EP776" s="54"/>
      <c r="EQ776" s="54"/>
      <c r="ER776" s="54"/>
    </row>
    <row r="777" spans="1:148" x14ac:dyDescent="0.25">
      <c r="A777" s="76"/>
      <c r="B777" s="54"/>
      <c r="C777" s="54"/>
      <c r="D777" s="54"/>
      <c r="E777" s="54"/>
      <c r="F777" s="5"/>
      <c r="G777" s="8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  <c r="DW777" s="54"/>
      <c r="DX777" s="54"/>
      <c r="DY777" s="54"/>
      <c r="DZ777" s="54"/>
      <c r="EA777" s="54"/>
      <c r="EB777" s="54"/>
      <c r="EC777" s="54"/>
      <c r="ED777" s="54"/>
      <c r="EE777" s="54"/>
      <c r="EF777" s="54"/>
      <c r="EG777" s="54"/>
      <c r="EH777" s="54"/>
      <c r="EI777" s="54"/>
      <c r="EJ777" s="54"/>
      <c r="EK777" s="54"/>
      <c r="EL777" s="54"/>
      <c r="EM777" s="54"/>
      <c r="EN777" s="54"/>
      <c r="EO777" s="54"/>
      <c r="EP777" s="54"/>
      <c r="EQ777" s="54"/>
      <c r="ER777" s="54"/>
    </row>
    <row r="778" spans="1:148" x14ac:dyDescent="0.25">
      <c r="A778" s="76"/>
      <c r="B778" s="54"/>
      <c r="C778" s="54"/>
      <c r="D778" s="54"/>
      <c r="E778" s="54"/>
      <c r="F778" s="5"/>
      <c r="G778" s="8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  <c r="DW778" s="54"/>
      <c r="DX778" s="54"/>
      <c r="DY778" s="54"/>
      <c r="DZ778" s="54"/>
      <c r="EA778" s="54"/>
      <c r="EB778" s="54"/>
      <c r="EC778" s="54"/>
      <c r="ED778" s="54"/>
      <c r="EE778" s="54"/>
      <c r="EF778" s="54"/>
      <c r="EG778" s="54"/>
      <c r="EH778" s="54"/>
      <c r="EI778" s="54"/>
      <c r="EJ778" s="54"/>
      <c r="EK778" s="54"/>
      <c r="EL778" s="54"/>
      <c r="EM778" s="54"/>
      <c r="EN778" s="54"/>
      <c r="EO778" s="54"/>
      <c r="EP778" s="54"/>
      <c r="EQ778" s="54"/>
      <c r="ER778" s="54"/>
    </row>
    <row r="779" spans="1:148" x14ac:dyDescent="0.25">
      <c r="A779" s="76"/>
      <c r="B779" s="54"/>
      <c r="C779" s="54"/>
      <c r="D779" s="54"/>
      <c r="E779" s="54"/>
      <c r="F779" s="5"/>
      <c r="G779" s="8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  <c r="DW779" s="54"/>
      <c r="DX779" s="54"/>
      <c r="DY779" s="54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</row>
    <row r="780" spans="1:148" x14ac:dyDescent="0.25">
      <c r="A780" s="76"/>
      <c r="B780" s="54"/>
      <c r="C780" s="54"/>
      <c r="D780" s="54"/>
      <c r="E780" s="54"/>
      <c r="F780" s="5"/>
      <c r="G780" s="8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  <c r="DW780" s="54"/>
      <c r="DX780" s="54"/>
      <c r="DY780" s="54"/>
      <c r="DZ780" s="54"/>
      <c r="EA780" s="54"/>
      <c r="EB780" s="54"/>
      <c r="EC780" s="54"/>
      <c r="ED780" s="54"/>
      <c r="EE780" s="54"/>
      <c r="EF780" s="54"/>
      <c r="EG780" s="54"/>
      <c r="EH780" s="54"/>
      <c r="EI780" s="54"/>
      <c r="EJ780" s="54"/>
      <c r="EK780" s="54"/>
      <c r="EL780" s="54"/>
      <c r="EM780" s="54"/>
      <c r="EN780" s="54"/>
      <c r="EO780" s="54"/>
      <c r="EP780" s="54"/>
      <c r="EQ780" s="54"/>
      <c r="ER780" s="54"/>
    </row>
    <row r="781" spans="1:148" x14ac:dyDescent="0.25">
      <c r="A781" s="76"/>
      <c r="B781" s="54"/>
      <c r="C781" s="54"/>
      <c r="D781" s="54"/>
      <c r="E781" s="54"/>
      <c r="F781" s="5"/>
      <c r="G781" s="8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  <c r="DW781" s="54"/>
      <c r="DX781" s="54"/>
      <c r="DY781" s="54"/>
      <c r="DZ781" s="54"/>
      <c r="EA781" s="54"/>
      <c r="EB781" s="54"/>
      <c r="EC781" s="54"/>
      <c r="ED781" s="54"/>
      <c r="EE781" s="54"/>
      <c r="EF781" s="54"/>
      <c r="EG781" s="54"/>
      <c r="EH781" s="54"/>
      <c r="EI781" s="54"/>
      <c r="EJ781" s="54"/>
      <c r="EK781" s="54"/>
      <c r="EL781" s="54"/>
      <c r="EM781" s="54"/>
      <c r="EN781" s="54"/>
      <c r="EO781" s="54"/>
      <c r="EP781" s="54"/>
      <c r="EQ781" s="54"/>
      <c r="ER781" s="54"/>
    </row>
    <row r="782" spans="1:148" x14ac:dyDescent="0.25">
      <c r="A782" s="76"/>
      <c r="B782" s="54"/>
      <c r="C782" s="54"/>
      <c r="D782" s="54"/>
      <c r="E782" s="54"/>
      <c r="F782" s="5"/>
      <c r="G782" s="8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  <c r="DW782" s="54"/>
      <c r="DX782" s="54"/>
      <c r="DY782" s="54"/>
      <c r="DZ782" s="54"/>
      <c r="EA782" s="54"/>
      <c r="EB782" s="54"/>
      <c r="EC782" s="54"/>
      <c r="ED782" s="54"/>
      <c r="EE782" s="54"/>
      <c r="EF782" s="54"/>
      <c r="EG782" s="54"/>
      <c r="EH782" s="54"/>
      <c r="EI782" s="54"/>
      <c r="EJ782" s="54"/>
      <c r="EK782" s="54"/>
      <c r="EL782" s="54"/>
      <c r="EM782" s="54"/>
      <c r="EN782" s="54"/>
      <c r="EO782" s="54"/>
      <c r="EP782" s="54"/>
      <c r="EQ782" s="54"/>
      <c r="ER782" s="54"/>
    </row>
    <row r="783" spans="1:148" x14ac:dyDescent="0.25">
      <c r="A783" s="76"/>
      <c r="B783" s="54"/>
      <c r="C783" s="54"/>
      <c r="D783" s="54"/>
      <c r="E783" s="54"/>
      <c r="F783" s="5"/>
      <c r="G783" s="8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  <c r="DW783" s="54"/>
      <c r="DX783" s="54"/>
      <c r="DY783" s="54"/>
      <c r="DZ783" s="54"/>
      <c r="EA783" s="54"/>
      <c r="EB783" s="54"/>
      <c r="EC783" s="54"/>
      <c r="ED783" s="54"/>
      <c r="EE783" s="54"/>
      <c r="EF783" s="54"/>
      <c r="EG783" s="54"/>
      <c r="EH783" s="54"/>
      <c r="EI783" s="54"/>
      <c r="EJ783" s="54"/>
      <c r="EK783" s="54"/>
      <c r="EL783" s="54"/>
      <c r="EM783" s="54"/>
      <c r="EN783" s="54"/>
      <c r="EO783" s="54"/>
      <c r="EP783" s="54"/>
      <c r="EQ783" s="54"/>
      <c r="ER783" s="54"/>
    </row>
    <row r="784" spans="1:148" x14ac:dyDescent="0.25">
      <c r="A784" s="76"/>
      <c r="B784" s="54"/>
      <c r="C784" s="54"/>
      <c r="D784" s="54"/>
      <c r="E784" s="54"/>
      <c r="F784" s="5"/>
      <c r="G784" s="8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  <c r="DW784" s="54"/>
      <c r="DX784" s="54"/>
      <c r="DY784" s="54"/>
      <c r="DZ784" s="54"/>
      <c r="EA784" s="54"/>
      <c r="EB784" s="54"/>
      <c r="EC784" s="54"/>
      <c r="ED784" s="54"/>
      <c r="EE784" s="54"/>
      <c r="EF784" s="54"/>
      <c r="EG784" s="54"/>
      <c r="EH784" s="54"/>
      <c r="EI784" s="54"/>
      <c r="EJ784" s="54"/>
      <c r="EK784" s="54"/>
      <c r="EL784" s="54"/>
      <c r="EM784" s="54"/>
      <c r="EN784" s="54"/>
      <c r="EO784" s="54"/>
      <c r="EP784" s="54"/>
      <c r="EQ784" s="54"/>
      <c r="ER784" s="54"/>
    </row>
    <row r="785" spans="1:148" x14ac:dyDescent="0.25">
      <c r="A785" s="76"/>
      <c r="B785" s="54"/>
      <c r="C785" s="54"/>
      <c r="D785" s="54"/>
      <c r="E785" s="54"/>
      <c r="F785" s="5"/>
      <c r="G785" s="8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  <c r="DW785" s="54"/>
      <c r="DX785" s="54"/>
      <c r="DY785" s="54"/>
      <c r="DZ785" s="54"/>
      <c r="EA785" s="54"/>
      <c r="EB785" s="54"/>
      <c r="EC785" s="54"/>
      <c r="ED785" s="54"/>
      <c r="EE785" s="54"/>
      <c r="EF785" s="54"/>
      <c r="EG785" s="54"/>
      <c r="EH785" s="54"/>
      <c r="EI785" s="54"/>
      <c r="EJ785" s="54"/>
      <c r="EK785" s="54"/>
      <c r="EL785" s="54"/>
      <c r="EM785" s="54"/>
      <c r="EN785" s="54"/>
      <c r="EO785" s="54"/>
      <c r="EP785" s="54"/>
      <c r="EQ785" s="54"/>
      <c r="ER785" s="54"/>
    </row>
    <row r="786" spans="1:148" x14ac:dyDescent="0.25">
      <c r="A786" s="76"/>
      <c r="B786" s="54"/>
      <c r="C786" s="54"/>
      <c r="D786" s="54"/>
      <c r="E786" s="54"/>
      <c r="F786" s="5"/>
      <c r="G786" s="8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  <c r="DW786" s="54"/>
      <c r="DX786" s="54"/>
      <c r="DY786" s="54"/>
      <c r="DZ786" s="54"/>
      <c r="EA786" s="54"/>
      <c r="EB786" s="54"/>
      <c r="EC786" s="54"/>
      <c r="ED786" s="54"/>
      <c r="EE786" s="54"/>
      <c r="EF786" s="54"/>
      <c r="EG786" s="54"/>
      <c r="EH786" s="54"/>
      <c r="EI786" s="54"/>
      <c r="EJ786" s="54"/>
      <c r="EK786" s="54"/>
      <c r="EL786" s="54"/>
      <c r="EM786" s="54"/>
      <c r="EN786" s="54"/>
      <c r="EO786" s="54"/>
      <c r="EP786" s="54"/>
      <c r="EQ786" s="54"/>
      <c r="ER786" s="54"/>
    </row>
    <row r="787" spans="1:148" x14ac:dyDescent="0.25">
      <c r="A787" s="76"/>
      <c r="B787" s="54"/>
      <c r="C787" s="54"/>
      <c r="D787" s="54"/>
      <c r="E787" s="54"/>
      <c r="F787" s="5"/>
      <c r="G787" s="8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  <c r="DW787" s="54"/>
      <c r="DX787" s="54"/>
      <c r="DY787" s="54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</row>
    <row r="788" spans="1:148" x14ac:dyDescent="0.25">
      <c r="A788" s="76"/>
      <c r="B788" s="54"/>
      <c r="C788" s="54"/>
      <c r="D788" s="54"/>
      <c r="E788" s="54"/>
      <c r="F788" s="5"/>
      <c r="G788" s="8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  <c r="DW788" s="54"/>
      <c r="DX788" s="54"/>
      <c r="DY788" s="54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</row>
    <row r="789" spans="1:148" x14ac:dyDescent="0.25">
      <c r="A789" s="76"/>
      <c r="B789" s="54"/>
      <c r="C789" s="54"/>
      <c r="D789" s="54"/>
      <c r="E789" s="54"/>
      <c r="F789" s="5"/>
      <c r="G789" s="8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  <c r="DW789" s="54"/>
      <c r="DX789" s="54"/>
      <c r="DY789" s="54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</row>
    <row r="790" spans="1:148" x14ac:dyDescent="0.25">
      <c r="A790" s="76"/>
      <c r="B790" s="54"/>
      <c r="C790" s="54"/>
      <c r="D790" s="54"/>
      <c r="E790" s="54"/>
      <c r="F790" s="5"/>
      <c r="G790" s="8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  <c r="DW790" s="54"/>
      <c r="DX790" s="54"/>
      <c r="DY790" s="54"/>
      <c r="DZ790" s="54"/>
      <c r="EA790" s="54"/>
      <c r="EB790" s="54"/>
      <c r="EC790" s="54"/>
      <c r="ED790" s="54"/>
      <c r="EE790" s="54"/>
      <c r="EF790" s="54"/>
      <c r="EG790" s="54"/>
      <c r="EH790" s="54"/>
      <c r="EI790" s="54"/>
      <c r="EJ790" s="54"/>
      <c r="EK790" s="54"/>
      <c r="EL790" s="54"/>
      <c r="EM790" s="54"/>
      <c r="EN790" s="54"/>
      <c r="EO790" s="54"/>
      <c r="EP790" s="54"/>
      <c r="EQ790" s="54"/>
      <c r="ER790" s="54"/>
    </row>
    <row r="791" spans="1:148" x14ac:dyDescent="0.25">
      <c r="A791" s="76"/>
      <c r="B791" s="54"/>
      <c r="C791" s="54"/>
      <c r="D791" s="54"/>
      <c r="E791" s="54"/>
      <c r="F791" s="5"/>
      <c r="G791" s="8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  <c r="DW791" s="54"/>
      <c r="DX791" s="54"/>
      <c r="DY791" s="54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</row>
    <row r="792" spans="1:148" x14ac:dyDescent="0.25">
      <c r="A792" s="76"/>
      <c r="B792" s="54"/>
      <c r="C792" s="54"/>
      <c r="D792" s="54"/>
      <c r="E792" s="54"/>
      <c r="F792" s="5"/>
      <c r="G792" s="8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  <c r="DW792" s="54"/>
      <c r="DX792" s="54"/>
      <c r="DY792" s="54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</row>
    <row r="793" spans="1:148" x14ac:dyDescent="0.25">
      <c r="A793" s="76"/>
      <c r="B793" s="54"/>
      <c r="C793" s="54"/>
      <c r="D793" s="54"/>
      <c r="E793" s="54"/>
      <c r="F793" s="5"/>
      <c r="G793" s="8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  <c r="DW793" s="54"/>
      <c r="DX793" s="54"/>
      <c r="DY793" s="54"/>
      <c r="DZ793" s="54"/>
      <c r="EA793" s="54"/>
      <c r="EB793" s="54"/>
      <c r="EC793" s="54"/>
      <c r="ED793" s="54"/>
      <c r="EE793" s="54"/>
      <c r="EF793" s="54"/>
      <c r="EG793" s="54"/>
      <c r="EH793" s="54"/>
      <c r="EI793" s="54"/>
      <c r="EJ793" s="54"/>
      <c r="EK793" s="54"/>
      <c r="EL793" s="54"/>
      <c r="EM793" s="54"/>
      <c r="EN793" s="54"/>
      <c r="EO793" s="54"/>
      <c r="EP793" s="54"/>
      <c r="EQ793" s="54"/>
      <c r="ER793" s="54"/>
    </row>
    <row r="794" spans="1:148" x14ac:dyDescent="0.25">
      <c r="A794" s="76"/>
      <c r="B794" s="54"/>
      <c r="C794" s="54"/>
      <c r="D794" s="54"/>
      <c r="E794" s="54"/>
      <c r="F794" s="5"/>
      <c r="G794" s="8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  <c r="DW794" s="54"/>
      <c r="DX794" s="54"/>
      <c r="DY794" s="54"/>
      <c r="DZ794" s="54"/>
      <c r="EA794" s="54"/>
      <c r="EB794" s="54"/>
      <c r="EC794" s="54"/>
      <c r="ED794" s="54"/>
      <c r="EE794" s="54"/>
      <c r="EF794" s="54"/>
      <c r="EG794" s="54"/>
      <c r="EH794" s="54"/>
      <c r="EI794" s="54"/>
      <c r="EJ794" s="54"/>
      <c r="EK794" s="54"/>
      <c r="EL794" s="54"/>
      <c r="EM794" s="54"/>
      <c r="EN794" s="54"/>
      <c r="EO794" s="54"/>
      <c r="EP794" s="54"/>
      <c r="EQ794" s="54"/>
      <c r="ER794" s="54"/>
    </row>
    <row r="795" spans="1:148" x14ac:dyDescent="0.25">
      <c r="A795" s="76"/>
      <c r="B795" s="54"/>
      <c r="C795" s="54"/>
      <c r="D795" s="54"/>
      <c r="E795" s="54"/>
      <c r="F795" s="5"/>
      <c r="G795" s="8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  <c r="DW795" s="54"/>
      <c r="DX795" s="54"/>
      <c r="DY795" s="54"/>
      <c r="DZ795" s="54"/>
      <c r="EA795" s="54"/>
      <c r="EB795" s="54"/>
      <c r="EC795" s="54"/>
      <c r="ED795" s="54"/>
      <c r="EE795" s="54"/>
      <c r="EF795" s="54"/>
      <c r="EG795" s="54"/>
      <c r="EH795" s="54"/>
      <c r="EI795" s="54"/>
      <c r="EJ795" s="54"/>
      <c r="EK795" s="54"/>
      <c r="EL795" s="54"/>
      <c r="EM795" s="54"/>
      <c r="EN795" s="54"/>
      <c r="EO795" s="54"/>
      <c r="EP795" s="54"/>
      <c r="EQ795" s="54"/>
      <c r="ER795" s="54"/>
    </row>
    <row r="796" spans="1:148" x14ac:dyDescent="0.25">
      <c r="A796" s="76"/>
      <c r="B796" s="54"/>
      <c r="C796" s="54"/>
      <c r="D796" s="54"/>
      <c r="E796" s="54"/>
      <c r="F796" s="5"/>
      <c r="G796" s="8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  <c r="DW796" s="54"/>
      <c r="DX796" s="54"/>
      <c r="DY796" s="54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</row>
    <row r="797" spans="1:148" x14ac:dyDescent="0.25">
      <c r="A797" s="76"/>
      <c r="B797" s="54"/>
      <c r="C797" s="54"/>
      <c r="D797" s="54"/>
      <c r="E797" s="54"/>
      <c r="F797" s="5"/>
      <c r="G797" s="8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  <c r="DW797" s="54"/>
      <c r="DX797" s="54"/>
      <c r="DY797" s="54"/>
      <c r="DZ797" s="54"/>
      <c r="EA797" s="54"/>
      <c r="EB797" s="54"/>
      <c r="EC797" s="54"/>
      <c r="ED797" s="54"/>
      <c r="EE797" s="54"/>
      <c r="EF797" s="54"/>
      <c r="EG797" s="54"/>
      <c r="EH797" s="54"/>
      <c r="EI797" s="54"/>
      <c r="EJ797" s="54"/>
      <c r="EK797" s="54"/>
      <c r="EL797" s="54"/>
      <c r="EM797" s="54"/>
      <c r="EN797" s="54"/>
      <c r="EO797" s="54"/>
      <c r="EP797" s="54"/>
      <c r="EQ797" s="54"/>
      <c r="ER797" s="54"/>
    </row>
    <row r="798" spans="1:148" x14ac:dyDescent="0.25">
      <c r="A798" s="76"/>
      <c r="B798" s="54"/>
      <c r="C798" s="54"/>
      <c r="D798" s="54"/>
      <c r="E798" s="54"/>
      <c r="F798" s="5"/>
      <c r="G798" s="8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  <c r="DW798" s="54"/>
      <c r="DX798" s="54"/>
      <c r="DY798" s="54"/>
      <c r="DZ798" s="54"/>
      <c r="EA798" s="54"/>
      <c r="EB798" s="54"/>
      <c r="EC798" s="54"/>
      <c r="ED798" s="54"/>
      <c r="EE798" s="54"/>
      <c r="EF798" s="54"/>
      <c r="EG798" s="54"/>
      <c r="EH798" s="54"/>
      <c r="EI798" s="54"/>
      <c r="EJ798" s="54"/>
      <c r="EK798" s="54"/>
      <c r="EL798" s="54"/>
      <c r="EM798" s="54"/>
      <c r="EN798" s="54"/>
      <c r="EO798" s="54"/>
      <c r="EP798" s="54"/>
      <c r="EQ798" s="54"/>
      <c r="ER798" s="54"/>
    </row>
    <row r="799" spans="1:148" x14ac:dyDescent="0.25">
      <c r="A799" s="76"/>
      <c r="B799" s="54"/>
      <c r="C799" s="54"/>
      <c r="D799" s="54"/>
      <c r="E799" s="54"/>
      <c r="F799" s="5"/>
      <c r="G799" s="8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  <c r="DW799" s="54"/>
      <c r="DX799" s="54"/>
      <c r="DY799" s="54"/>
      <c r="DZ799" s="54"/>
      <c r="EA799" s="54"/>
      <c r="EB799" s="54"/>
      <c r="EC799" s="54"/>
      <c r="ED799" s="54"/>
      <c r="EE799" s="54"/>
      <c r="EF799" s="54"/>
      <c r="EG799" s="54"/>
      <c r="EH799" s="54"/>
      <c r="EI799" s="54"/>
      <c r="EJ799" s="54"/>
      <c r="EK799" s="54"/>
      <c r="EL799" s="54"/>
      <c r="EM799" s="54"/>
      <c r="EN799" s="54"/>
      <c r="EO799" s="54"/>
      <c r="EP799" s="54"/>
      <c r="EQ799" s="54"/>
      <c r="ER799" s="54"/>
    </row>
    <row r="800" spans="1:148" x14ac:dyDescent="0.25">
      <c r="A800" s="76"/>
      <c r="B800" s="54"/>
      <c r="C800" s="54"/>
      <c r="D800" s="54"/>
      <c r="E800" s="54"/>
      <c r="F800" s="5"/>
      <c r="G800" s="8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  <c r="DW800" s="54"/>
      <c r="DX800" s="54"/>
      <c r="DY800" s="54"/>
      <c r="DZ800" s="54"/>
      <c r="EA800" s="54"/>
      <c r="EB800" s="54"/>
      <c r="EC800" s="54"/>
      <c r="ED800" s="54"/>
      <c r="EE800" s="54"/>
      <c r="EF800" s="54"/>
      <c r="EG800" s="54"/>
      <c r="EH800" s="54"/>
      <c r="EI800" s="54"/>
      <c r="EJ800" s="54"/>
      <c r="EK800" s="54"/>
      <c r="EL800" s="54"/>
      <c r="EM800" s="54"/>
      <c r="EN800" s="54"/>
      <c r="EO800" s="54"/>
      <c r="EP800" s="54"/>
      <c r="EQ800" s="54"/>
      <c r="ER800" s="54"/>
    </row>
    <row r="801" spans="1:148" x14ac:dyDescent="0.25">
      <c r="A801" s="76"/>
      <c r="B801" s="54"/>
      <c r="C801" s="54"/>
      <c r="D801" s="54"/>
      <c r="E801" s="54"/>
      <c r="F801" s="5"/>
      <c r="G801" s="8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  <c r="DW801" s="54"/>
      <c r="DX801" s="54"/>
      <c r="DY801" s="54"/>
      <c r="DZ801" s="54"/>
      <c r="EA801" s="54"/>
      <c r="EB801" s="54"/>
      <c r="EC801" s="54"/>
      <c r="ED801" s="54"/>
      <c r="EE801" s="54"/>
      <c r="EF801" s="54"/>
      <c r="EG801" s="54"/>
      <c r="EH801" s="54"/>
      <c r="EI801" s="54"/>
      <c r="EJ801" s="54"/>
      <c r="EK801" s="54"/>
      <c r="EL801" s="54"/>
      <c r="EM801" s="54"/>
      <c r="EN801" s="54"/>
      <c r="EO801" s="54"/>
      <c r="EP801" s="54"/>
      <c r="EQ801" s="54"/>
      <c r="ER801" s="54"/>
    </row>
    <row r="802" spans="1:148" x14ac:dyDescent="0.25">
      <c r="A802" s="76"/>
      <c r="B802" s="54"/>
      <c r="C802" s="54"/>
      <c r="D802" s="54"/>
      <c r="E802" s="54"/>
      <c r="F802" s="5"/>
      <c r="G802" s="8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  <c r="DW802" s="54"/>
      <c r="DX802" s="54"/>
      <c r="DY802" s="54"/>
      <c r="DZ802" s="54"/>
      <c r="EA802" s="54"/>
      <c r="EB802" s="54"/>
      <c r="EC802" s="54"/>
      <c r="ED802" s="54"/>
      <c r="EE802" s="54"/>
      <c r="EF802" s="54"/>
      <c r="EG802" s="54"/>
      <c r="EH802" s="54"/>
      <c r="EI802" s="54"/>
      <c r="EJ802" s="54"/>
      <c r="EK802" s="54"/>
      <c r="EL802" s="54"/>
      <c r="EM802" s="54"/>
      <c r="EN802" s="54"/>
      <c r="EO802" s="54"/>
      <c r="EP802" s="54"/>
      <c r="EQ802" s="54"/>
      <c r="ER802" s="54"/>
    </row>
    <row r="803" spans="1:148" x14ac:dyDescent="0.25">
      <c r="A803" s="76"/>
      <c r="B803" s="54"/>
      <c r="C803" s="54"/>
      <c r="D803" s="54"/>
      <c r="E803" s="54"/>
      <c r="F803" s="5"/>
      <c r="G803" s="8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  <c r="DW803" s="54"/>
      <c r="DX803" s="54"/>
      <c r="DY803" s="54"/>
      <c r="DZ803" s="54"/>
      <c r="EA803" s="54"/>
      <c r="EB803" s="54"/>
      <c r="EC803" s="54"/>
      <c r="ED803" s="54"/>
      <c r="EE803" s="54"/>
      <c r="EF803" s="54"/>
      <c r="EG803" s="54"/>
      <c r="EH803" s="54"/>
      <c r="EI803" s="54"/>
      <c r="EJ803" s="54"/>
      <c r="EK803" s="54"/>
      <c r="EL803" s="54"/>
      <c r="EM803" s="54"/>
      <c r="EN803" s="54"/>
      <c r="EO803" s="54"/>
      <c r="EP803" s="54"/>
      <c r="EQ803" s="54"/>
      <c r="ER803" s="54"/>
    </row>
    <row r="804" spans="1:148" x14ac:dyDescent="0.25">
      <c r="A804" s="76"/>
      <c r="B804" s="54"/>
      <c r="C804" s="54"/>
      <c r="D804" s="54"/>
      <c r="E804" s="54"/>
      <c r="F804" s="5"/>
      <c r="G804" s="8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  <c r="DW804" s="54"/>
      <c r="DX804" s="54"/>
      <c r="DY804" s="54"/>
      <c r="DZ804" s="54"/>
      <c r="EA804" s="54"/>
      <c r="EB804" s="54"/>
      <c r="EC804" s="54"/>
      <c r="ED804" s="54"/>
      <c r="EE804" s="54"/>
      <c r="EF804" s="54"/>
      <c r="EG804" s="54"/>
      <c r="EH804" s="54"/>
      <c r="EI804" s="54"/>
      <c r="EJ804" s="54"/>
      <c r="EK804" s="54"/>
      <c r="EL804" s="54"/>
      <c r="EM804" s="54"/>
      <c r="EN804" s="54"/>
      <c r="EO804" s="54"/>
      <c r="EP804" s="54"/>
      <c r="EQ804" s="54"/>
      <c r="ER804" s="54"/>
    </row>
    <row r="805" spans="1:148" x14ac:dyDescent="0.25">
      <c r="A805" s="76"/>
      <c r="B805" s="54"/>
      <c r="C805" s="54"/>
      <c r="D805" s="54"/>
      <c r="E805" s="54"/>
      <c r="F805" s="5"/>
      <c r="G805" s="8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  <c r="DW805" s="54"/>
      <c r="DX805" s="54"/>
      <c r="DY805" s="54"/>
      <c r="DZ805" s="54"/>
      <c r="EA805" s="54"/>
      <c r="EB805" s="54"/>
      <c r="EC805" s="54"/>
      <c r="ED805" s="54"/>
      <c r="EE805" s="54"/>
      <c r="EF805" s="54"/>
      <c r="EG805" s="54"/>
      <c r="EH805" s="54"/>
      <c r="EI805" s="54"/>
      <c r="EJ805" s="54"/>
      <c r="EK805" s="54"/>
      <c r="EL805" s="54"/>
      <c r="EM805" s="54"/>
      <c r="EN805" s="54"/>
      <c r="EO805" s="54"/>
      <c r="EP805" s="54"/>
      <c r="EQ805" s="54"/>
      <c r="ER805" s="54"/>
    </row>
    <row r="806" spans="1:148" x14ac:dyDescent="0.25">
      <c r="A806" s="76"/>
      <c r="B806" s="54"/>
      <c r="C806" s="54"/>
      <c r="D806" s="54"/>
      <c r="E806" s="54"/>
      <c r="F806" s="5"/>
      <c r="G806" s="8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  <c r="DW806" s="54"/>
      <c r="DX806" s="54"/>
      <c r="DY806" s="54"/>
      <c r="DZ806" s="54"/>
      <c r="EA806" s="54"/>
      <c r="EB806" s="54"/>
      <c r="EC806" s="54"/>
      <c r="ED806" s="54"/>
      <c r="EE806" s="54"/>
      <c r="EF806" s="54"/>
      <c r="EG806" s="54"/>
      <c r="EH806" s="54"/>
      <c r="EI806" s="54"/>
      <c r="EJ806" s="54"/>
      <c r="EK806" s="54"/>
      <c r="EL806" s="54"/>
      <c r="EM806" s="54"/>
      <c r="EN806" s="54"/>
      <c r="EO806" s="54"/>
      <c r="EP806" s="54"/>
      <c r="EQ806" s="54"/>
      <c r="ER806" s="54"/>
    </row>
    <row r="807" spans="1:148" x14ac:dyDescent="0.25">
      <c r="A807" s="76"/>
      <c r="B807" s="54"/>
      <c r="C807" s="54"/>
      <c r="D807" s="54"/>
      <c r="E807" s="54"/>
      <c r="F807" s="5"/>
      <c r="G807" s="8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  <c r="DW807" s="54"/>
      <c r="DX807" s="54"/>
      <c r="DY807" s="54"/>
      <c r="DZ807" s="54"/>
      <c r="EA807" s="54"/>
      <c r="EB807" s="54"/>
      <c r="EC807" s="54"/>
      <c r="ED807" s="54"/>
      <c r="EE807" s="54"/>
      <c r="EF807" s="54"/>
      <c r="EG807" s="54"/>
      <c r="EH807" s="54"/>
      <c r="EI807" s="54"/>
      <c r="EJ807" s="54"/>
      <c r="EK807" s="54"/>
      <c r="EL807" s="54"/>
      <c r="EM807" s="54"/>
      <c r="EN807" s="54"/>
      <c r="EO807" s="54"/>
      <c r="EP807" s="54"/>
      <c r="EQ807" s="54"/>
      <c r="ER807" s="54"/>
    </row>
    <row r="808" spans="1:148" x14ac:dyDescent="0.25">
      <c r="A808" s="76"/>
      <c r="B808" s="54"/>
      <c r="C808" s="54"/>
      <c r="D808" s="54"/>
      <c r="E808" s="54"/>
      <c r="F808" s="5"/>
      <c r="G808" s="8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  <c r="DW808" s="54"/>
      <c r="DX808" s="54"/>
      <c r="DY808" s="54"/>
      <c r="DZ808" s="54"/>
      <c r="EA808" s="54"/>
      <c r="EB808" s="54"/>
      <c r="EC808" s="54"/>
      <c r="ED808" s="54"/>
      <c r="EE808" s="54"/>
      <c r="EF808" s="54"/>
      <c r="EG808" s="54"/>
      <c r="EH808" s="54"/>
      <c r="EI808" s="54"/>
      <c r="EJ808" s="54"/>
      <c r="EK808" s="54"/>
      <c r="EL808" s="54"/>
      <c r="EM808" s="54"/>
      <c r="EN808" s="54"/>
      <c r="EO808" s="54"/>
      <c r="EP808" s="54"/>
      <c r="EQ808" s="54"/>
      <c r="ER808" s="54"/>
    </row>
    <row r="809" spans="1:148" x14ac:dyDescent="0.25">
      <c r="A809" s="76"/>
      <c r="B809" s="54"/>
      <c r="C809" s="54"/>
      <c r="D809" s="54"/>
      <c r="E809" s="54"/>
      <c r="F809" s="5"/>
      <c r="G809" s="8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  <c r="DW809" s="54"/>
      <c r="DX809" s="54"/>
      <c r="DY809" s="54"/>
      <c r="DZ809" s="54"/>
      <c r="EA809" s="54"/>
      <c r="EB809" s="54"/>
      <c r="EC809" s="54"/>
      <c r="ED809" s="54"/>
      <c r="EE809" s="54"/>
      <c r="EF809" s="54"/>
      <c r="EG809" s="54"/>
      <c r="EH809" s="54"/>
      <c r="EI809" s="54"/>
      <c r="EJ809" s="54"/>
      <c r="EK809" s="54"/>
      <c r="EL809" s="54"/>
      <c r="EM809" s="54"/>
      <c r="EN809" s="54"/>
      <c r="EO809" s="54"/>
      <c r="EP809" s="54"/>
      <c r="EQ809" s="54"/>
      <c r="ER809" s="54"/>
    </row>
    <row r="810" spans="1:148" x14ac:dyDescent="0.25">
      <c r="A810" s="76"/>
      <c r="B810" s="54"/>
      <c r="C810" s="54"/>
      <c r="D810" s="54"/>
      <c r="E810" s="54"/>
      <c r="F810" s="5"/>
      <c r="G810" s="8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  <c r="DW810" s="54"/>
      <c r="DX810" s="54"/>
      <c r="DY810" s="54"/>
      <c r="DZ810" s="54"/>
      <c r="EA810" s="54"/>
      <c r="EB810" s="54"/>
      <c r="EC810" s="54"/>
      <c r="ED810" s="54"/>
      <c r="EE810" s="54"/>
      <c r="EF810" s="54"/>
      <c r="EG810" s="54"/>
      <c r="EH810" s="54"/>
      <c r="EI810" s="54"/>
      <c r="EJ810" s="54"/>
      <c r="EK810" s="54"/>
      <c r="EL810" s="54"/>
      <c r="EM810" s="54"/>
      <c r="EN810" s="54"/>
      <c r="EO810" s="54"/>
      <c r="EP810" s="54"/>
      <c r="EQ810" s="54"/>
      <c r="ER810" s="54"/>
    </row>
    <row r="811" spans="1:148" x14ac:dyDescent="0.25">
      <c r="A811" s="76"/>
      <c r="B811" s="54"/>
      <c r="C811" s="54"/>
      <c r="D811" s="54"/>
      <c r="E811" s="54"/>
      <c r="F811" s="5"/>
      <c r="G811" s="8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  <c r="DW811" s="54"/>
      <c r="DX811" s="54"/>
      <c r="DY811" s="54"/>
      <c r="DZ811" s="54"/>
      <c r="EA811" s="54"/>
      <c r="EB811" s="54"/>
      <c r="EC811" s="54"/>
      <c r="ED811" s="54"/>
      <c r="EE811" s="54"/>
      <c r="EF811" s="54"/>
      <c r="EG811" s="54"/>
      <c r="EH811" s="54"/>
      <c r="EI811" s="54"/>
      <c r="EJ811" s="54"/>
      <c r="EK811" s="54"/>
      <c r="EL811" s="54"/>
      <c r="EM811" s="54"/>
      <c r="EN811" s="54"/>
      <c r="EO811" s="54"/>
      <c r="EP811" s="54"/>
      <c r="EQ811" s="54"/>
      <c r="ER811" s="54"/>
    </row>
    <row r="812" spans="1:148" x14ac:dyDescent="0.25">
      <c r="A812" s="76"/>
      <c r="B812" s="54"/>
      <c r="C812" s="54"/>
      <c r="D812" s="54"/>
      <c r="E812" s="54"/>
      <c r="F812" s="5"/>
      <c r="G812" s="8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  <c r="DW812" s="54"/>
      <c r="DX812" s="54"/>
      <c r="DY812" s="54"/>
      <c r="DZ812" s="54"/>
      <c r="EA812" s="54"/>
      <c r="EB812" s="54"/>
      <c r="EC812" s="54"/>
      <c r="ED812" s="54"/>
      <c r="EE812" s="54"/>
      <c r="EF812" s="54"/>
      <c r="EG812" s="54"/>
      <c r="EH812" s="54"/>
      <c r="EI812" s="54"/>
      <c r="EJ812" s="54"/>
      <c r="EK812" s="54"/>
      <c r="EL812" s="54"/>
      <c r="EM812" s="54"/>
      <c r="EN812" s="54"/>
      <c r="EO812" s="54"/>
      <c r="EP812" s="54"/>
      <c r="EQ812" s="54"/>
      <c r="ER812" s="54"/>
    </row>
    <row r="813" spans="1:148" x14ac:dyDescent="0.25">
      <c r="A813" s="76"/>
      <c r="B813" s="54"/>
      <c r="C813" s="54"/>
      <c r="D813" s="54"/>
      <c r="E813" s="54"/>
      <c r="F813" s="5"/>
      <c r="G813" s="8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  <c r="DW813" s="54"/>
      <c r="DX813" s="54"/>
      <c r="DY813" s="54"/>
      <c r="DZ813" s="54"/>
      <c r="EA813" s="54"/>
      <c r="EB813" s="54"/>
      <c r="EC813" s="54"/>
      <c r="ED813" s="54"/>
      <c r="EE813" s="54"/>
      <c r="EF813" s="54"/>
      <c r="EG813" s="54"/>
      <c r="EH813" s="54"/>
      <c r="EI813" s="54"/>
      <c r="EJ813" s="54"/>
      <c r="EK813" s="54"/>
      <c r="EL813" s="54"/>
      <c r="EM813" s="54"/>
      <c r="EN813" s="54"/>
      <c r="EO813" s="54"/>
      <c r="EP813" s="54"/>
      <c r="EQ813" s="54"/>
      <c r="ER813" s="54"/>
    </row>
    <row r="814" spans="1:148" x14ac:dyDescent="0.25">
      <c r="A814" s="76"/>
      <c r="B814" s="54"/>
      <c r="C814" s="54"/>
      <c r="D814" s="54"/>
      <c r="E814" s="54"/>
      <c r="F814" s="5"/>
      <c r="G814" s="8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  <c r="DW814" s="54"/>
      <c r="DX814" s="54"/>
      <c r="DY814" s="54"/>
      <c r="DZ814" s="54"/>
      <c r="EA814" s="54"/>
      <c r="EB814" s="54"/>
      <c r="EC814" s="54"/>
      <c r="ED814" s="54"/>
      <c r="EE814" s="54"/>
      <c r="EF814" s="54"/>
      <c r="EG814" s="54"/>
      <c r="EH814" s="54"/>
      <c r="EI814" s="54"/>
      <c r="EJ814" s="54"/>
      <c r="EK814" s="54"/>
      <c r="EL814" s="54"/>
      <c r="EM814" s="54"/>
      <c r="EN814" s="54"/>
      <c r="EO814" s="54"/>
      <c r="EP814" s="54"/>
      <c r="EQ814" s="54"/>
      <c r="ER814" s="54"/>
    </row>
    <row r="815" spans="1:148" x14ac:dyDescent="0.25">
      <c r="A815" s="76"/>
      <c r="B815" s="54"/>
      <c r="C815" s="54"/>
      <c r="D815" s="54"/>
      <c r="E815" s="54"/>
      <c r="F815" s="5"/>
      <c r="G815" s="8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  <c r="DW815" s="54"/>
      <c r="DX815" s="54"/>
      <c r="DY815" s="54"/>
      <c r="DZ815" s="54"/>
      <c r="EA815" s="54"/>
      <c r="EB815" s="54"/>
      <c r="EC815" s="54"/>
      <c r="ED815" s="54"/>
      <c r="EE815" s="54"/>
      <c r="EF815" s="54"/>
      <c r="EG815" s="54"/>
      <c r="EH815" s="54"/>
      <c r="EI815" s="54"/>
      <c r="EJ815" s="54"/>
      <c r="EK815" s="54"/>
      <c r="EL815" s="54"/>
      <c r="EM815" s="54"/>
      <c r="EN815" s="54"/>
      <c r="EO815" s="54"/>
      <c r="EP815" s="54"/>
      <c r="EQ815" s="54"/>
      <c r="ER815" s="54"/>
    </row>
    <row r="816" spans="1:148" x14ac:dyDescent="0.25">
      <c r="A816" s="76"/>
      <c r="B816" s="54"/>
      <c r="C816" s="54"/>
      <c r="D816" s="54"/>
      <c r="E816" s="54"/>
      <c r="F816" s="5"/>
      <c r="G816" s="8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  <c r="DW816" s="54"/>
      <c r="DX816" s="54"/>
      <c r="DY816" s="54"/>
      <c r="DZ816" s="54"/>
      <c r="EA816" s="54"/>
      <c r="EB816" s="54"/>
      <c r="EC816" s="54"/>
      <c r="ED816" s="54"/>
      <c r="EE816" s="54"/>
      <c r="EF816" s="54"/>
      <c r="EG816" s="54"/>
      <c r="EH816" s="54"/>
      <c r="EI816" s="54"/>
      <c r="EJ816" s="54"/>
      <c r="EK816" s="54"/>
      <c r="EL816" s="54"/>
      <c r="EM816" s="54"/>
      <c r="EN816" s="54"/>
      <c r="EO816" s="54"/>
      <c r="EP816" s="54"/>
      <c r="EQ816" s="54"/>
      <c r="ER816" s="54"/>
    </row>
    <row r="817" spans="1:148" x14ac:dyDescent="0.25">
      <c r="A817" s="76"/>
      <c r="B817" s="54"/>
      <c r="C817" s="54"/>
      <c r="D817" s="54"/>
      <c r="E817" s="54"/>
      <c r="F817" s="5"/>
      <c r="G817" s="8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  <c r="DW817" s="54"/>
      <c r="DX817" s="54"/>
      <c r="DY817" s="54"/>
      <c r="DZ817" s="54"/>
      <c r="EA817" s="54"/>
      <c r="EB817" s="54"/>
      <c r="EC817" s="54"/>
      <c r="ED817" s="54"/>
      <c r="EE817" s="54"/>
      <c r="EF817" s="54"/>
      <c r="EG817" s="54"/>
      <c r="EH817" s="54"/>
      <c r="EI817" s="54"/>
      <c r="EJ817" s="54"/>
      <c r="EK817" s="54"/>
      <c r="EL817" s="54"/>
      <c r="EM817" s="54"/>
      <c r="EN817" s="54"/>
      <c r="EO817" s="54"/>
      <c r="EP817" s="54"/>
      <c r="EQ817" s="54"/>
      <c r="ER817" s="54"/>
    </row>
    <row r="818" spans="1:148" x14ac:dyDescent="0.25">
      <c r="A818" s="76"/>
      <c r="B818" s="54"/>
      <c r="C818" s="54"/>
      <c r="D818" s="54"/>
      <c r="E818" s="54"/>
      <c r="F818" s="5"/>
      <c r="G818" s="8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  <c r="DW818" s="54"/>
      <c r="DX818" s="54"/>
      <c r="DY818" s="54"/>
      <c r="DZ818" s="54"/>
      <c r="EA818" s="54"/>
      <c r="EB818" s="54"/>
      <c r="EC818" s="54"/>
      <c r="ED818" s="54"/>
      <c r="EE818" s="54"/>
      <c r="EF818" s="54"/>
      <c r="EG818" s="54"/>
      <c r="EH818" s="54"/>
      <c r="EI818" s="54"/>
      <c r="EJ818" s="54"/>
      <c r="EK818" s="54"/>
      <c r="EL818" s="54"/>
      <c r="EM818" s="54"/>
      <c r="EN818" s="54"/>
      <c r="EO818" s="54"/>
      <c r="EP818" s="54"/>
      <c r="EQ818" s="54"/>
      <c r="ER818" s="54"/>
    </row>
    <row r="819" spans="1:148" x14ac:dyDescent="0.25">
      <c r="A819" s="76"/>
      <c r="B819" s="54"/>
      <c r="C819" s="54"/>
      <c r="D819" s="54"/>
      <c r="E819" s="54"/>
      <c r="F819" s="5"/>
      <c r="G819" s="8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  <c r="DW819" s="54"/>
      <c r="DX819" s="54"/>
      <c r="DY819" s="54"/>
      <c r="DZ819" s="54"/>
      <c r="EA819" s="54"/>
      <c r="EB819" s="54"/>
      <c r="EC819" s="54"/>
      <c r="ED819" s="54"/>
      <c r="EE819" s="54"/>
      <c r="EF819" s="54"/>
      <c r="EG819" s="54"/>
      <c r="EH819" s="54"/>
      <c r="EI819" s="54"/>
      <c r="EJ819" s="54"/>
      <c r="EK819" s="54"/>
      <c r="EL819" s="54"/>
      <c r="EM819" s="54"/>
      <c r="EN819" s="54"/>
      <c r="EO819" s="54"/>
      <c r="EP819" s="54"/>
      <c r="EQ819" s="54"/>
      <c r="ER819" s="54"/>
    </row>
    <row r="820" spans="1:148" x14ac:dyDescent="0.25">
      <c r="A820" s="76"/>
      <c r="B820" s="54"/>
      <c r="C820" s="54"/>
      <c r="D820" s="54"/>
      <c r="E820" s="54"/>
      <c r="F820" s="5"/>
      <c r="G820" s="8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  <c r="DW820" s="54"/>
      <c r="DX820" s="54"/>
      <c r="DY820" s="54"/>
      <c r="DZ820" s="54"/>
      <c r="EA820" s="54"/>
      <c r="EB820" s="54"/>
      <c r="EC820" s="54"/>
      <c r="ED820" s="54"/>
      <c r="EE820" s="54"/>
      <c r="EF820" s="54"/>
      <c r="EG820" s="54"/>
      <c r="EH820" s="54"/>
      <c r="EI820" s="54"/>
      <c r="EJ820" s="54"/>
      <c r="EK820" s="54"/>
      <c r="EL820" s="54"/>
      <c r="EM820" s="54"/>
      <c r="EN820" s="54"/>
      <c r="EO820" s="54"/>
      <c r="EP820" s="54"/>
      <c r="EQ820" s="54"/>
      <c r="ER820" s="54"/>
    </row>
    <row r="821" spans="1:148" x14ac:dyDescent="0.25">
      <c r="A821" s="76"/>
      <c r="B821" s="54"/>
      <c r="C821" s="54"/>
      <c r="D821" s="54"/>
      <c r="E821" s="54"/>
      <c r="F821" s="5"/>
      <c r="G821" s="8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  <c r="DW821" s="54"/>
      <c r="DX821" s="54"/>
      <c r="DY821" s="54"/>
      <c r="DZ821" s="54"/>
      <c r="EA821" s="54"/>
      <c r="EB821" s="54"/>
      <c r="EC821" s="54"/>
      <c r="ED821" s="54"/>
      <c r="EE821" s="54"/>
      <c r="EF821" s="54"/>
      <c r="EG821" s="54"/>
      <c r="EH821" s="54"/>
      <c r="EI821" s="54"/>
      <c r="EJ821" s="54"/>
      <c r="EK821" s="54"/>
      <c r="EL821" s="54"/>
      <c r="EM821" s="54"/>
      <c r="EN821" s="54"/>
      <c r="EO821" s="54"/>
      <c r="EP821" s="54"/>
      <c r="EQ821" s="54"/>
      <c r="ER821" s="54"/>
    </row>
    <row r="822" spans="1:148" x14ac:dyDescent="0.25">
      <c r="A822" s="76"/>
      <c r="B822" s="54"/>
      <c r="C822" s="54"/>
      <c r="D822" s="54"/>
      <c r="E822" s="54"/>
      <c r="F822" s="5"/>
      <c r="G822" s="8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  <c r="DW822" s="54"/>
      <c r="DX822" s="54"/>
      <c r="DY822" s="54"/>
      <c r="DZ822" s="54"/>
      <c r="EA822" s="54"/>
      <c r="EB822" s="54"/>
      <c r="EC822" s="54"/>
      <c r="ED822" s="54"/>
      <c r="EE822" s="54"/>
      <c r="EF822" s="54"/>
      <c r="EG822" s="54"/>
      <c r="EH822" s="54"/>
      <c r="EI822" s="54"/>
      <c r="EJ822" s="54"/>
      <c r="EK822" s="54"/>
      <c r="EL822" s="54"/>
      <c r="EM822" s="54"/>
      <c r="EN822" s="54"/>
      <c r="EO822" s="54"/>
      <c r="EP822" s="54"/>
      <c r="EQ822" s="54"/>
      <c r="ER822" s="54"/>
    </row>
    <row r="823" spans="1:148" x14ac:dyDescent="0.25">
      <c r="A823" s="76"/>
      <c r="B823" s="54"/>
      <c r="C823" s="54"/>
      <c r="D823" s="54"/>
      <c r="E823" s="54"/>
      <c r="F823" s="5"/>
      <c r="G823" s="8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  <c r="DW823" s="54"/>
      <c r="DX823" s="54"/>
      <c r="DY823" s="54"/>
      <c r="DZ823" s="54"/>
      <c r="EA823" s="54"/>
      <c r="EB823" s="54"/>
      <c r="EC823" s="54"/>
      <c r="ED823" s="54"/>
      <c r="EE823" s="54"/>
      <c r="EF823" s="54"/>
      <c r="EG823" s="54"/>
      <c r="EH823" s="54"/>
      <c r="EI823" s="54"/>
      <c r="EJ823" s="54"/>
      <c r="EK823" s="54"/>
      <c r="EL823" s="54"/>
      <c r="EM823" s="54"/>
      <c r="EN823" s="54"/>
      <c r="EO823" s="54"/>
      <c r="EP823" s="54"/>
      <c r="EQ823" s="54"/>
      <c r="ER823" s="54"/>
    </row>
    <row r="824" spans="1:148" x14ac:dyDescent="0.25">
      <c r="A824" s="76"/>
      <c r="B824" s="54"/>
      <c r="C824" s="54"/>
      <c r="D824" s="54"/>
      <c r="E824" s="54"/>
      <c r="F824" s="5"/>
      <c r="G824" s="8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  <c r="DW824" s="54"/>
      <c r="DX824" s="54"/>
      <c r="DY824" s="54"/>
      <c r="DZ824" s="54"/>
      <c r="EA824" s="54"/>
      <c r="EB824" s="54"/>
      <c r="EC824" s="54"/>
      <c r="ED824" s="54"/>
      <c r="EE824" s="54"/>
      <c r="EF824" s="54"/>
      <c r="EG824" s="54"/>
      <c r="EH824" s="54"/>
      <c r="EI824" s="54"/>
      <c r="EJ824" s="54"/>
      <c r="EK824" s="54"/>
      <c r="EL824" s="54"/>
      <c r="EM824" s="54"/>
      <c r="EN824" s="54"/>
      <c r="EO824" s="54"/>
      <c r="EP824" s="54"/>
      <c r="EQ824" s="54"/>
      <c r="ER824" s="54"/>
    </row>
    <row r="825" spans="1:148" x14ac:dyDescent="0.25">
      <c r="A825" s="76"/>
      <c r="B825" s="54"/>
      <c r="C825" s="54"/>
      <c r="D825" s="54"/>
      <c r="E825" s="54"/>
      <c r="F825" s="5"/>
      <c r="G825" s="8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  <c r="DW825" s="54"/>
      <c r="DX825" s="54"/>
      <c r="DY825" s="54"/>
      <c r="DZ825" s="54"/>
      <c r="EA825" s="54"/>
      <c r="EB825" s="54"/>
      <c r="EC825" s="54"/>
      <c r="ED825" s="54"/>
      <c r="EE825" s="54"/>
      <c r="EF825" s="54"/>
      <c r="EG825" s="54"/>
      <c r="EH825" s="54"/>
      <c r="EI825" s="54"/>
      <c r="EJ825" s="54"/>
      <c r="EK825" s="54"/>
      <c r="EL825" s="54"/>
      <c r="EM825" s="54"/>
      <c r="EN825" s="54"/>
      <c r="EO825" s="54"/>
      <c r="EP825" s="54"/>
      <c r="EQ825" s="54"/>
      <c r="ER825" s="54"/>
    </row>
    <row r="826" spans="1:148" x14ac:dyDescent="0.25">
      <c r="A826" s="76"/>
      <c r="B826" s="54"/>
      <c r="C826" s="54"/>
      <c r="D826" s="54"/>
      <c r="E826" s="54"/>
      <c r="F826" s="5"/>
      <c r="G826" s="8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  <c r="DW826" s="54"/>
      <c r="DX826" s="54"/>
      <c r="DY826" s="54"/>
      <c r="DZ826" s="54"/>
      <c r="EA826" s="54"/>
      <c r="EB826" s="54"/>
      <c r="EC826" s="54"/>
      <c r="ED826" s="54"/>
      <c r="EE826" s="54"/>
      <c r="EF826" s="54"/>
      <c r="EG826" s="54"/>
      <c r="EH826" s="54"/>
      <c r="EI826" s="54"/>
      <c r="EJ826" s="54"/>
      <c r="EK826" s="54"/>
      <c r="EL826" s="54"/>
      <c r="EM826" s="54"/>
      <c r="EN826" s="54"/>
      <c r="EO826" s="54"/>
      <c r="EP826" s="54"/>
      <c r="EQ826" s="54"/>
      <c r="ER826" s="54"/>
    </row>
    <row r="827" spans="1:148" x14ac:dyDescent="0.25">
      <c r="A827" s="76"/>
      <c r="B827" s="54"/>
      <c r="C827" s="54"/>
      <c r="D827" s="54"/>
      <c r="E827" s="54"/>
      <c r="F827" s="5"/>
      <c r="G827" s="8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  <c r="DW827" s="54"/>
      <c r="DX827" s="54"/>
      <c r="DY827" s="54"/>
      <c r="DZ827" s="54"/>
      <c r="EA827" s="54"/>
      <c r="EB827" s="54"/>
      <c r="EC827" s="54"/>
      <c r="ED827" s="54"/>
      <c r="EE827" s="54"/>
      <c r="EF827" s="54"/>
      <c r="EG827" s="54"/>
      <c r="EH827" s="54"/>
      <c r="EI827" s="54"/>
      <c r="EJ827" s="54"/>
      <c r="EK827" s="54"/>
      <c r="EL827" s="54"/>
      <c r="EM827" s="54"/>
      <c r="EN827" s="54"/>
      <c r="EO827" s="54"/>
      <c r="EP827" s="54"/>
      <c r="EQ827" s="54"/>
      <c r="ER827" s="54"/>
    </row>
    <row r="828" spans="1:148" x14ac:dyDescent="0.25">
      <c r="A828" s="76"/>
      <c r="B828" s="54"/>
      <c r="C828" s="54"/>
      <c r="D828" s="54"/>
      <c r="E828" s="54"/>
      <c r="F828" s="5"/>
      <c r="G828" s="8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  <c r="DW828" s="54"/>
      <c r="DX828" s="54"/>
      <c r="DY828" s="54"/>
      <c r="DZ828" s="54"/>
      <c r="EA828" s="54"/>
      <c r="EB828" s="54"/>
      <c r="EC828" s="54"/>
      <c r="ED828" s="54"/>
      <c r="EE828" s="54"/>
      <c r="EF828" s="54"/>
      <c r="EG828" s="54"/>
      <c r="EH828" s="54"/>
      <c r="EI828" s="54"/>
      <c r="EJ828" s="54"/>
      <c r="EK828" s="54"/>
      <c r="EL828" s="54"/>
      <c r="EM828" s="54"/>
      <c r="EN828" s="54"/>
      <c r="EO828" s="54"/>
      <c r="EP828" s="54"/>
      <c r="EQ828" s="54"/>
      <c r="ER828" s="54"/>
    </row>
    <row r="829" spans="1:148" x14ac:dyDescent="0.25">
      <c r="A829" s="76"/>
      <c r="B829" s="54"/>
      <c r="C829" s="54"/>
      <c r="D829" s="54"/>
      <c r="E829" s="54"/>
      <c r="F829" s="5"/>
      <c r="G829" s="8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  <c r="DW829" s="54"/>
      <c r="DX829" s="54"/>
      <c r="DY829" s="54"/>
      <c r="DZ829" s="54"/>
      <c r="EA829" s="54"/>
      <c r="EB829" s="54"/>
      <c r="EC829" s="54"/>
      <c r="ED829" s="54"/>
      <c r="EE829" s="54"/>
      <c r="EF829" s="54"/>
      <c r="EG829" s="54"/>
      <c r="EH829" s="54"/>
      <c r="EI829" s="54"/>
      <c r="EJ829" s="54"/>
      <c r="EK829" s="54"/>
      <c r="EL829" s="54"/>
      <c r="EM829" s="54"/>
      <c r="EN829" s="54"/>
      <c r="EO829" s="54"/>
      <c r="EP829" s="54"/>
      <c r="EQ829" s="54"/>
      <c r="ER829" s="54"/>
    </row>
    <row r="830" spans="1:148" x14ac:dyDescent="0.25">
      <c r="A830" s="76"/>
      <c r="B830" s="54"/>
      <c r="C830" s="54"/>
      <c r="D830" s="54"/>
      <c r="E830" s="54"/>
      <c r="F830" s="5"/>
      <c r="G830" s="8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  <c r="DW830" s="54"/>
      <c r="DX830" s="54"/>
      <c r="DY830" s="54"/>
      <c r="DZ830" s="54"/>
      <c r="EA830" s="54"/>
      <c r="EB830" s="54"/>
      <c r="EC830" s="54"/>
      <c r="ED830" s="54"/>
      <c r="EE830" s="54"/>
      <c r="EF830" s="54"/>
      <c r="EG830" s="54"/>
      <c r="EH830" s="54"/>
      <c r="EI830" s="54"/>
      <c r="EJ830" s="54"/>
      <c r="EK830" s="54"/>
      <c r="EL830" s="54"/>
      <c r="EM830" s="54"/>
      <c r="EN830" s="54"/>
      <c r="EO830" s="54"/>
      <c r="EP830" s="54"/>
      <c r="EQ830" s="54"/>
      <c r="ER830" s="54"/>
    </row>
    <row r="831" spans="1:148" x14ac:dyDescent="0.25">
      <c r="A831" s="76"/>
      <c r="B831" s="54"/>
      <c r="C831" s="54"/>
      <c r="D831" s="54"/>
      <c r="E831" s="54"/>
      <c r="F831" s="5"/>
      <c r="G831" s="8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  <c r="DW831" s="54"/>
      <c r="DX831" s="54"/>
      <c r="DY831" s="54"/>
      <c r="DZ831" s="54"/>
      <c r="EA831" s="54"/>
      <c r="EB831" s="54"/>
      <c r="EC831" s="54"/>
      <c r="ED831" s="54"/>
      <c r="EE831" s="54"/>
      <c r="EF831" s="54"/>
      <c r="EG831" s="54"/>
      <c r="EH831" s="54"/>
      <c r="EI831" s="54"/>
      <c r="EJ831" s="54"/>
      <c r="EK831" s="54"/>
      <c r="EL831" s="54"/>
      <c r="EM831" s="54"/>
      <c r="EN831" s="54"/>
      <c r="EO831" s="54"/>
      <c r="EP831" s="54"/>
      <c r="EQ831" s="54"/>
      <c r="ER831" s="54"/>
    </row>
    <row r="832" spans="1:148" x14ac:dyDescent="0.25">
      <c r="A832" s="76"/>
      <c r="B832" s="54"/>
      <c r="C832" s="54"/>
      <c r="D832" s="54"/>
      <c r="E832" s="54"/>
      <c r="F832" s="5"/>
      <c r="G832" s="8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  <c r="DW832" s="54"/>
      <c r="DX832" s="54"/>
      <c r="DY832" s="54"/>
      <c r="DZ832" s="54"/>
      <c r="EA832" s="54"/>
      <c r="EB832" s="54"/>
      <c r="EC832" s="54"/>
      <c r="ED832" s="54"/>
      <c r="EE832" s="54"/>
      <c r="EF832" s="54"/>
      <c r="EG832" s="54"/>
      <c r="EH832" s="54"/>
      <c r="EI832" s="54"/>
      <c r="EJ832" s="54"/>
      <c r="EK832" s="54"/>
      <c r="EL832" s="54"/>
      <c r="EM832" s="54"/>
      <c r="EN832" s="54"/>
      <c r="EO832" s="54"/>
      <c r="EP832" s="54"/>
      <c r="EQ832" s="54"/>
      <c r="ER832" s="54"/>
    </row>
    <row r="833" spans="1:148" x14ac:dyDescent="0.25">
      <c r="A833" s="76"/>
      <c r="B833" s="54"/>
      <c r="C833" s="54"/>
      <c r="D833" s="54"/>
      <c r="E833" s="54"/>
      <c r="F833" s="5"/>
      <c r="G833" s="8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  <c r="DW833" s="54"/>
      <c r="DX833" s="54"/>
      <c r="DY833" s="54"/>
      <c r="DZ833" s="54"/>
      <c r="EA833" s="54"/>
      <c r="EB833" s="54"/>
      <c r="EC833" s="54"/>
      <c r="ED833" s="54"/>
      <c r="EE833" s="54"/>
      <c r="EF833" s="54"/>
      <c r="EG833" s="54"/>
      <c r="EH833" s="54"/>
      <c r="EI833" s="54"/>
      <c r="EJ833" s="54"/>
      <c r="EK833" s="54"/>
      <c r="EL833" s="54"/>
      <c r="EM833" s="54"/>
      <c r="EN833" s="54"/>
      <c r="EO833" s="54"/>
      <c r="EP833" s="54"/>
      <c r="EQ833" s="54"/>
      <c r="ER833" s="54"/>
    </row>
    <row r="834" spans="1:148" x14ac:dyDescent="0.25">
      <c r="A834" s="76"/>
      <c r="B834" s="54"/>
      <c r="C834" s="54"/>
      <c r="D834" s="54"/>
      <c r="E834" s="54"/>
      <c r="F834" s="5"/>
      <c r="G834" s="8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  <c r="DW834" s="54"/>
      <c r="DX834" s="54"/>
      <c r="DY834" s="54"/>
      <c r="DZ834" s="54"/>
      <c r="EA834" s="54"/>
      <c r="EB834" s="54"/>
      <c r="EC834" s="54"/>
      <c r="ED834" s="54"/>
      <c r="EE834" s="54"/>
      <c r="EF834" s="54"/>
      <c r="EG834" s="54"/>
      <c r="EH834" s="54"/>
      <c r="EI834" s="54"/>
      <c r="EJ834" s="54"/>
      <c r="EK834" s="54"/>
      <c r="EL834" s="54"/>
      <c r="EM834" s="54"/>
      <c r="EN834" s="54"/>
      <c r="EO834" s="54"/>
      <c r="EP834" s="54"/>
      <c r="EQ834" s="54"/>
      <c r="ER834" s="54"/>
    </row>
    <row r="835" spans="1:148" x14ac:dyDescent="0.25">
      <c r="A835" s="76"/>
      <c r="B835" s="54"/>
      <c r="C835" s="54"/>
      <c r="D835" s="54"/>
      <c r="E835" s="54"/>
      <c r="F835" s="5"/>
      <c r="G835" s="8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  <c r="DW835" s="54"/>
      <c r="DX835" s="54"/>
      <c r="DY835" s="54"/>
      <c r="DZ835" s="54"/>
      <c r="EA835" s="54"/>
      <c r="EB835" s="54"/>
      <c r="EC835" s="54"/>
      <c r="ED835" s="54"/>
      <c r="EE835" s="54"/>
      <c r="EF835" s="54"/>
      <c r="EG835" s="54"/>
      <c r="EH835" s="54"/>
      <c r="EI835" s="54"/>
      <c r="EJ835" s="54"/>
      <c r="EK835" s="54"/>
      <c r="EL835" s="54"/>
      <c r="EM835" s="54"/>
      <c r="EN835" s="54"/>
      <c r="EO835" s="54"/>
      <c r="EP835" s="54"/>
      <c r="EQ835" s="54"/>
      <c r="ER835" s="54"/>
    </row>
    <row r="836" spans="1:148" x14ac:dyDescent="0.25">
      <c r="A836" s="76"/>
      <c r="B836" s="54"/>
      <c r="C836" s="54"/>
      <c r="D836" s="54"/>
      <c r="E836" s="54"/>
      <c r="F836" s="5"/>
      <c r="G836" s="8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  <c r="DW836" s="54"/>
      <c r="DX836" s="54"/>
      <c r="DY836" s="54"/>
      <c r="DZ836" s="54"/>
      <c r="EA836" s="54"/>
      <c r="EB836" s="54"/>
      <c r="EC836" s="54"/>
      <c r="ED836" s="54"/>
      <c r="EE836" s="54"/>
      <c r="EF836" s="54"/>
      <c r="EG836" s="54"/>
      <c r="EH836" s="54"/>
      <c r="EI836" s="54"/>
      <c r="EJ836" s="54"/>
      <c r="EK836" s="54"/>
      <c r="EL836" s="54"/>
      <c r="EM836" s="54"/>
      <c r="EN836" s="54"/>
      <c r="EO836" s="54"/>
      <c r="EP836" s="54"/>
      <c r="EQ836" s="54"/>
      <c r="ER836" s="54"/>
    </row>
    <row r="837" spans="1:148" x14ac:dyDescent="0.25">
      <c r="A837" s="76"/>
      <c r="B837" s="54"/>
      <c r="C837" s="54"/>
      <c r="D837" s="54"/>
      <c r="E837" s="54"/>
      <c r="F837" s="5"/>
      <c r="G837" s="8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  <c r="DW837" s="54"/>
      <c r="DX837" s="54"/>
      <c r="DY837" s="54"/>
      <c r="DZ837" s="54"/>
      <c r="EA837" s="54"/>
      <c r="EB837" s="54"/>
      <c r="EC837" s="54"/>
      <c r="ED837" s="54"/>
      <c r="EE837" s="54"/>
      <c r="EF837" s="54"/>
      <c r="EG837" s="54"/>
      <c r="EH837" s="54"/>
      <c r="EI837" s="54"/>
      <c r="EJ837" s="54"/>
      <c r="EK837" s="54"/>
      <c r="EL837" s="54"/>
      <c r="EM837" s="54"/>
      <c r="EN837" s="54"/>
      <c r="EO837" s="54"/>
      <c r="EP837" s="54"/>
      <c r="EQ837" s="54"/>
      <c r="ER837" s="54"/>
    </row>
    <row r="838" spans="1:148" x14ac:dyDescent="0.25">
      <c r="A838" s="76"/>
      <c r="B838" s="54"/>
      <c r="C838" s="54"/>
      <c r="D838" s="54"/>
      <c r="E838" s="54"/>
      <c r="F838" s="5"/>
      <c r="G838" s="8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  <c r="DW838" s="54"/>
      <c r="DX838" s="54"/>
      <c r="DY838" s="54"/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</row>
    <row r="839" spans="1:148" x14ac:dyDescent="0.25">
      <c r="A839" s="76"/>
      <c r="B839" s="54"/>
      <c r="C839" s="54"/>
      <c r="D839" s="54"/>
      <c r="E839" s="54"/>
      <c r="F839" s="5"/>
      <c r="G839" s="8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  <c r="DW839" s="54"/>
      <c r="DX839" s="54"/>
      <c r="DY839" s="54"/>
      <c r="DZ839" s="54"/>
      <c r="EA839" s="54"/>
      <c r="EB839" s="54"/>
      <c r="EC839" s="54"/>
      <c r="ED839" s="54"/>
      <c r="EE839" s="54"/>
      <c r="EF839" s="54"/>
      <c r="EG839" s="54"/>
      <c r="EH839" s="54"/>
      <c r="EI839" s="54"/>
      <c r="EJ839" s="54"/>
      <c r="EK839" s="54"/>
      <c r="EL839" s="54"/>
      <c r="EM839" s="54"/>
      <c r="EN839" s="54"/>
      <c r="EO839" s="54"/>
      <c r="EP839" s="54"/>
      <c r="EQ839" s="54"/>
      <c r="ER839" s="54"/>
    </row>
    <row r="840" spans="1:148" x14ac:dyDescent="0.25">
      <c r="A840" s="76"/>
      <c r="B840" s="54"/>
      <c r="C840" s="54"/>
      <c r="D840" s="54"/>
      <c r="E840" s="54"/>
      <c r="F840" s="5"/>
      <c r="G840" s="8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  <c r="DW840" s="54"/>
      <c r="DX840" s="54"/>
      <c r="DY840" s="54"/>
      <c r="DZ840" s="54"/>
      <c r="EA840" s="54"/>
      <c r="EB840" s="54"/>
      <c r="EC840" s="54"/>
      <c r="ED840" s="54"/>
      <c r="EE840" s="54"/>
      <c r="EF840" s="54"/>
      <c r="EG840" s="54"/>
      <c r="EH840" s="54"/>
      <c r="EI840" s="54"/>
      <c r="EJ840" s="54"/>
      <c r="EK840" s="54"/>
      <c r="EL840" s="54"/>
      <c r="EM840" s="54"/>
      <c r="EN840" s="54"/>
      <c r="EO840" s="54"/>
      <c r="EP840" s="54"/>
      <c r="EQ840" s="54"/>
      <c r="ER840" s="54"/>
    </row>
    <row r="841" spans="1:148" x14ac:dyDescent="0.25">
      <c r="A841" s="76"/>
      <c r="B841" s="54"/>
      <c r="C841" s="54"/>
      <c r="D841" s="54"/>
      <c r="E841" s="54"/>
      <c r="F841" s="5"/>
      <c r="G841" s="8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  <c r="DW841" s="54"/>
      <c r="DX841" s="54"/>
      <c r="DY841" s="54"/>
      <c r="DZ841" s="54"/>
      <c r="EA841" s="54"/>
      <c r="EB841" s="54"/>
      <c r="EC841" s="54"/>
      <c r="ED841" s="54"/>
      <c r="EE841" s="54"/>
      <c r="EF841" s="54"/>
      <c r="EG841" s="54"/>
      <c r="EH841" s="54"/>
      <c r="EI841" s="54"/>
      <c r="EJ841" s="54"/>
      <c r="EK841" s="54"/>
      <c r="EL841" s="54"/>
      <c r="EM841" s="54"/>
      <c r="EN841" s="54"/>
      <c r="EO841" s="54"/>
      <c r="EP841" s="54"/>
      <c r="EQ841" s="54"/>
      <c r="ER841" s="54"/>
    </row>
    <row r="842" spans="1:148" x14ac:dyDescent="0.25">
      <c r="A842" s="76"/>
      <c r="B842" s="54"/>
      <c r="C842" s="54"/>
      <c r="D842" s="54"/>
      <c r="E842" s="54"/>
      <c r="F842" s="5"/>
      <c r="G842" s="8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  <c r="DW842" s="54"/>
      <c r="DX842" s="54"/>
      <c r="DY842" s="54"/>
      <c r="DZ842" s="54"/>
      <c r="EA842" s="54"/>
      <c r="EB842" s="54"/>
      <c r="EC842" s="54"/>
      <c r="ED842" s="54"/>
      <c r="EE842" s="54"/>
      <c r="EF842" s="54"/>
      <c r="EG842" s="54"/>
      <c r="EH842" s="54"/>
      <c r="EI842" s="54"/>
      <c r="EJ842" s="54"/>
      <c r="EK842" s="54"/>
      <c r="EL842" s="54"/>
      <c r="EM842" s="54"/>
      <c r="EN842" s="54"/>
      <c r="EO842" s="54"/>
      <c r="EP842" s="54"/>
      <c r="EQ842" s="54"/>
      <c r="ER842" s="54"/>
    </row>
    <row r="843" spans="1:148" x14ac:dyDescent="0.25">
      <c r="A843" s="76"/>
      <c r="B843" s="54"/>
      <c r="C843" s="54"/>
      <c r="D843" s="54"/>
      <c r="E843" s="54"/>
      <c r="F843" s="5"/>
      <c r="G843" s="8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  <c r="DW843" s="54"/>
      <c r="DX843" s="54"/>
      <c r="DY843" s="54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</row>
    <row r="844" spans="1:148" x14ac:dyDescent="0.25">
      <c r="A844" s="76"/>
      <c r="B844" s="54"/>
      <c r="C844" s="54"/>
      <c r="D844" s="54"/>
      <c r="E844" s="54"/>
      <c r="F844" s="5"/>
      <c r="G844" s="8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  <c r="DW844" s="54"/>
      <c r="DX844" s="54"/>
      <c r="DY844" s="54"/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</row>
    <row r="845" spans="1:148" x14ac:dyDescent="0.25">
      <c r="A845" s="76"/>
      <c r="B845" s="54"/>
      <c r="C845" s="54"/>
      <c r="D845" s="54"/>
      <c r="E845" s="54"/>
      <c r="F845" s="5"/>
      <c r="G845" s="8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  <c r="DW845" s="54"/>
      <c r="DX845" s="54"/>
      <c r="DY845" s="54"/>
      <c r="DZ845" s="54"/>
      <c r="EA845" s="54"/>
      <c r="EB845" s="54"/>
      <c r="EC845" s="54"/>
      <c r="ED845" s="54"/>
      <c r="EE845" s="54"/>
      <c r="EF845" s="54"/>
      <c r="EG845" s="54"/>
      <c r="EH845" s="54"/>
      <c r="EI845" s="54"/>
      <c r="EJ845" s="54"/>
      <c r="EK845" s="54"/>
      <c r="EL845" s="54"/>
      <c r="EM845" s="54"/>
      <c r="EN845" s="54"/>
      <c r="EO845" s="54"/>
      <c r="EP845" s="54"/>
      <c r="EQ845" s="54"/>
      <c r="ER845" s="54"/>
    </row>
    <row r="846" spans="1:148" x14ac:dyDescent="0.25">
      <c r="A846" s="76"/>
      <c r="B846" s="54"/>
      <c r="C846" s="54"/>
      <c r="D846" s="54"/>
      <c r="E846" s="54"/>
      <c r="F846" s="5"/>
      <c r="G846" s="8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  <c r="DW846" s="54"/>
      <c r="DX846" s="54"/>
      <c r="DY846" s="54"/>
      <c r="DZ846" s="54"/>
      <c r="EA846" s="54"/>
      <c r="EB846" s="54"/>
      <c r="EC846" s="54"/>
      <c r="ED846" s="54"/>
      <c r="EE846" s="54"/>
      <c r="EF846" s="54"/>
      <c r="EG846" s="54"/>
      <c r="EH846" s="54"/>
      <c r="EI846" s="54"/>
      <c r="EJ846" s="54"/>
      <c r="EK846" s="54"/>
      <c r="EL846" s="54"/>
      <c r="EM846" s="54"/>
      <c r="EN846" s="54"/>
      <c r="EO846" s="54"/>
      <c r="EP846" s="54"/>
      <c r="EQ846" s="54"/>
      <c r="ER846" s="54"/>
    </row>
    <row r="847" spans="1:148" x14ac:dyDescent="0.25">
      <c r="A847" s="76"/>
      <c r="B847" s="54"/>
      <c r="C847" s="54"/>
      <c r="D847" s="54"/>
      <c r="E847" s="54"/>
      <c r="F847" s="5"/>
      <c r="G847" s="8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  <c r="DW847" s="54"/>
      <c r="DX847" s="54"/>
      <c r="DY847" s="54"/>
      <c r="DZ847" s="54"/>
      <c r="EA847" s="54"/>
      <c r="EB847" s="54"/>
      <c r="EC847" s="54"/>
      <c r="ED847" s="54"/>
      <c r="EE847" s="54"/>
      <c r="EF847" s="54"/>
      <c r="EG847" s="54"/>
      <c r="EH847" s="54"/>
      <c r="EI847" s="54"/>
      <c r="EJ847" s="54"/>
      <c r="EK847" s="54"/>
      <c r="EL847" s="54"/>
      <c r="EM847" s="54"/>
      <c r="EN847" s="54"/>
      <c r="EO847" s="54"/>
      <c r="EP847" s="54"/>
      <c r="EQ847" s="54"/>
      <c r="ER847" s="54"/>
    </row>
    <row r="848" spans="1:148" x14ac:dyDescent="0.25">
      <c r="A848" s="76"/>
      <c r="B848" s="54"/>
      <c r="C848" s="54"/>
      <c r="D848" s="54"/>
      <c r="E848" s="54"/>
      <c r="F848" s="5"/>
      <c r="G848" s="8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  <c r="DW848" s="54"/>
      <c r="DX848" s="54"/>
      <c r="DY848" s="54"/>
      <c r="DZ848" s="54"/>
      <c r="EA848" s="54"/>
      <c r="EB848" s="54"/>
      <c r="EC848" s="54"/>
      <c r="ED848" s="54"/>
      <c r="EE848" s="54"/>
      <c r="EF848" s="54"/>
      <c r="EG848" s="54"/>
      <c r="EH848" s="54"/>
      <c r="EI848" s="54"/>
      <c r="EJ848" s="54"/>
      <c r="EK848" s="54"/>
      <c r="EL848" s="54"/>
      <c r="EM848" s="54"/>
      <c r="EN848" s="54"/>
      <c r="EO848" s="54"/>
      <c r="EP848" s="54"/>
      <c r="EQ848" s="54"/>
      <c r="ER848" s="54"/>
    </row>
    <row r="849" spans="1:148" x14ac:dyDescent="0.25">
      <c r="A849" s="76"/>
      <c r="B849" s="54"/>
      <c r="C849" s="54"/>
      <c r="D849" s="54"/>
      <c r="E849" s="54"/>
      <c r="F849" s="5"/>
      <c r="G849" s="8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  <c r="DW849" s="54"/>
      <c r="DX849" s="54"/>
      <c r="DY849" s="54"/>
      <c r="DZ849" s="54"/>
      <c r="EA849" s="54"/>
      <c r="EB849" s="54"/>
      <c r="EC849" s="54"/>
      <c r="ED849" s="54"/>
      <c r="EE849" s="54"/>
      <c r="EF849" s="54"/>
      <c r="EG849" s="54"/>
      <c r="EH849" s="54"/>
      <c r="EI849" s="54"/>
      <c r="EJ849" s="54"/>
      <c r="EK849" s="54"/>
      <c r="EL849" s="54"/>
      <c r="EM849" s="54"/>
      <c r="EN849" s="54"/>
      <c r="EO849" s="54"/>
      <c r="EP849" s="54"/>
      <c r="EQ849" s="54"/>
      <c r="ER849" s="54"/>
    </row>
    <row r="850" spans="1:148" x14ac:dyDescent="0.25">
      <c r="A850" s="76"/>
      <c r="B850" s="54"/>
      <c r="C850" s="54"/>
      <c r="D850" s="54"/>
      <c r="E850" s="54"/>
      <c r="F850" s="5"/>
      <c r="G850" s="8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  <c r="DW850" s="54"/>
      <c r="DX850" s="54"/>
      <c r="DY850" s="54"/>
      <c r="DZ850" s="54"/>
      <c r="EA850" s="54"/>
      <c r="EB850" s="54"/>
      <c r="EC850" s="54"/>
      <c r="ED850" s="54"/>
      <c r="EE850" s="54"/>
      <c r="EF850" s="54"/>
      <c r="EG850" s="54"/>
      <c r="EH850" s="54"/>
      <c r="EI850" s="54"/>
      <c r="EJ850" s="54"/>
      <c r="EK850" s="54"/>
      <c r="EL850" s="54"/>
      <c r="EM850" s="54"/>
      <c r="EN850" s="54"/>
      <c r="EO850" s="54"/>
      <c r="EP850" s="54"/>
      <c r="EQ850" s="54"/>
      <c r="ER850" s="54"/>
    </row>
    <row r="851" spans="1:148" x14ac:dyDescent="0.25">
      <c r="A851" s="76"/>
      <c r="B851" s="54"/>
      <c r="C851" s="54"/>
      <c r="D851" s="54"/>
      <c r="E851" s="54"/>
      <c r="F851" s="5"/>
      <c r="G851" s="8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  <c r="DW851" s="54"/>
      <c r="DX851" s="54"/>
      <c r="DY851" s="54"/>
      <c r="DZ851" s="54"/>
      <c r="EA851" s="54"/>
      <c r="EB851" s="54"/>
      <c r="EC851" s="54"/>
      <c r="ED851" s="54"/>
      <c r="EE851" s="54"/>
      <c r="EF851" s="54"/>
      <c r="EG851" s="54"/>
      <c r="EH851" s="54"/>
      <c r="EI851" s="54"/>
      <c r="EJ851" s="54"/>
      <c r="EK851" s="54"/>
      <c r="EL851" s="54"/>
      <c r="EM851" s="54"/>
      <c r="EN851" s="54"/>
      <c r="EO851" s="54"/>
      <c r="EP851" s="54"/>
      <c r="EQ851" s="54"/>
      <c r="ER851" s="54"/>
    </row>
    <row r="852" spans="1:148" x14ac:dyDescent="0.25">
      <c r="A852" s="76"/>
      <c r="B852" s="54"/>
      <c r="C852" s="54"/>
      <c r="D852" s="54"/>
      <c r="E852" s="54"/>
      <c r="F852" s="5"/>
      <c r="G852" s="8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  <c r="DW852" s="54"/>
      <c r="DX852" s="54"/>
      <c r="DY852" s="54"/>
      <c r="DZ852" s="54"/>
      <c r="EA852" s="54"/>
      <c r="EB852" s="54"/>
      <c r="EC852" s="54"/>
      <c r="ED852" s="54"/>
      <c r="EE852" s="54"/>
      <c r="EF852" s="54"/>
      <c r="EG852" s="54"/>
      <c r="EH852" s="54"/>
      <c r="EI852" s="54"/>
      <c r="EJ852" s="54"/>
      <c r="EK852" s="54"/>
      <c r="EL852" s="54"/>
      <c r="EM852" s="54"/>
      <c r="EN852" s="54"/>
      <c r="EO852" s="54"/>
      <c r="EP852" s="54"/>
      <c r="EQ852" s="54"/>
      <c r="ER852" s="54"/>
    </row>
    <row r="853" spans="1:148" x14ac:dyDescent="0.25">
      <c r="A853" s="76"/>
      <c r="B853" s="54"/>
      <c r="C853" s="54"/>
      <c r="D853" s="54"/>
      <c r="E853" s="54"/>
      <c r="F853" s="5"/>
      <c r="G853" s="8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  <c r="DW853" s="54"/>
      <c r="DX853" s="54"/>
      <c r="DY853" s="54"/>
      <c r="DZ853" s="54"/>
      <c r="EA853" s="54"/>
      <c r="EB853" s="54"/>
      <c r="EC853" s="54"/>
      <c r="ED853" s="54"/>
      <c r="EE853" s="54"/>
      <c r="EF853" s="54"/>
      <c r="EG853" s="54"/>
      <c r="EH853" s="54"/>
      <c r="EI853" s="54"/>
      <c r="EJ853" s="54"/>
      <c r="EK853" s="54"/>
      <c r="EL853" s="54"/>
      <c r="EM853" s="54"/>
      <c r="EN853" s="54"/>
      <c r="EO853" s="54"/>
      <c r="EP853" s="54"/>
      <c r="EQ853" s="54"/>
      <c r="ER853" s="54"/>
    </row>
    <row r="854" spans="1:148" x14ac:dyDescent="0.25">
      <c r="A854" s="76"/>
      <c r="B854" s="54"/>
      <c r="C854" s="54"/>
      <c r="D854" s="54"/>
      <c r="E854" s="54"/>
      <c r="F854" s="5"/>
      <c r="G854" s="8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  <c r="DW854" s="54"/>
      <c r="DX854" s="54"/>
      <c r="DY854" s="54"/>
      <c r="DZ854" s="54"/>
      <c r="EA854" s="54"/>
      <c r="EB854" s="54"/>
      <c r="EC854" s="54"/>
      <c r="ED854" s="54"/>
      <c r="EE854" s="54"/>
      <c r="EF854" s="54"/>
      <c r="EG854" s="54"/>
      <c r="EH854" s="54"/>
      <c r="EI854" s="54"/>
      <c r="EJ854" s="54"/>
      <c r="EK854" s="54"/>
      <c r="EL854" s="54"/>
      <c r="EM854" s="54"/>
      <c r="EN854" s="54"/>
      <c r="EO854" s="54"/>
      <c r="EP854" s="54"/>
      <c r="EQ854" s="54"/>
      <c r="ER854" s="54"/>
    </row>
    <row r="855" spans="1:148" x14ac:dyDescent="0.25">
      <c r="A855" s="76"/>
      <c r="B855" s="54"/>
      <c r="C855" s="54"/>
      <c r="D855" s="54"/>
      <c r="E855" s="54"/>
      <c r="F855" s="5"/>
      <c r="G855" s="8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  <c r="DW855" s="54"/>
      <c r="DX855" s="54"/>
      <c r="DY855" s="54"/>
      <c r="DZ855" s="54"/>
      <c r="EA855" s="54"/>
      <c r="EB855" s="54"/>
      <c r="EC855" s="54"/>
      <c r="ED855" s="54"/>
      <c r="EE855" s="54"/>
      <c r="EF855" s="54"/>
      <c r="EG855" s="54"/>
      <c r="EH855" s="54"/>
      <c r="EI855" s="54"/>
      <c r="EJ855" s="54"/>
      <c r="EK855" s="54"/>
      <c r="EL855" s="54"/>
      <c r="EM855" s="54"/>
      <c r="EN855" s="54"/>
      <c r="EO855" s="54"/>
      <c r="EP855" s="54"/>
      <c r="EQ855" s="54"/>
      <c r="ER855" s="54"/>
    </row>
    <row r="856" spans="1:148" x14ac:dyDescent="0.25">
      <c r="A856" s="76"/>
      <c r="B856" s="54"/>
      <c r="C856" s="54"/>
      <c r="D856" s="54"/>
      <c r="E856" s="54"/>
      <c r="F856" s="5"/>
      <c r="G856" s="8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  <c r="DW856" s="54"/>
      <c r="DX856" s="54"/>
      <c r="DY856" s="54"/>
      <c r="DZ856" s="54"/>
      <c r="EA856" s="54"/>
      <c r="EB856" s="54"/>
      <c r="EC856" s="54"/>
      <c r="ED856" s="54"/>
      <c r="EE856" s="54"/>
      <c r="EF856" s="54"/>
      <c r="EG856" s="54"/>
      <c r="EH856" s="54"/>
      <c r="EI856" s="54"/>
      <c r="EJ856" s="54"/>
      <c r="EK856" s="54"/>
      <c r="EL856" s="54"/>
      <c r="EM856" s="54"/>
      <c r="EN856" s="54"/>
      <c r="EO856" s="54"/>
      <c r="EP856" s="54"/>
      <c r="EQ856" s="54"/>
      <c r="ER856" s="54"/>
    </row>
    <row r="857" spans="1:148" x14ac:dyDescent="0.25">
      <c r="A857" s="76"/>
      <c r="B857" s="54"/>
      <c r="C857" s="54"/>
      <c r="D857" s="54"/>
      <c r="E857" s="54"/>
      <c r="F857" s="5"/>
      <c r="G857" s="8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  <c r="DW857" s="54"/>
      <c r="DX857" s="54"/>
      <c r="DY857" s="54"/>
      <c r="DZ857" s="54"/>
      <c r="EA857" s="54"/>
      <c r="EB857" s="54"/>
      <c r="EC857" s="54"/>
      <c r="ED857" s="54"/>
      <c r="EE857" s="54"/>
      <c r="EF857" s="54"/>
      <c r="EG857" s="54"/>
      <c r="EH857" s="54"/>
      <c r="EI857" s="54"/>
      <c r="EJ857" s="54"/>
      <c r="EK857" s="54"/>
      <c r="EL857" s="54"/>
      <c r="EM857" s="54"/>
      <c r="EN857" s="54"/>
      <c r="EO857" s="54"/>
      <c r="EP857" s="54"/>
      <c r="EQ857" s="54"/>
      <c r="ER857" s="54"/>
    </row>
    <row r="858" spans="1:148" x14ac:dyDescent="0.25">
      <c r="A858" s="76"/>
      <c r="B858" s="54"/>
      <c r="C858" s="54"/>
      <c r="D858" s="54"/>
      <c r="E858" s="54"/>
      <c r="F858" s="5"/>
      <c r="G858" s="8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  <c r="DW858" s="54"/>
      <c r="DX858" s="54"/>
      <c r="DY858" s="54"/>
      <c r="DZ858" s="54"/>
      <c r="EA858" s="54"/>
      <c r="EB858" s="54"/>
      <c r="EC858" s="54"/>
      <c r="ED858" s="54"/>
      <c r="EE858" s="54"/>
      <c r="EF858" s="54"/>
      <c r="EG858" s="54"/>
      <c r="EH858" s="54"/>
      <c r="EI858" s="54"/>
      <c r="EJ858" s="54"/>
      <c r="EK858" s="54"/>
      <c r="EL858" s="54"/>
      <c r="EM858" s="54"/>
      <c r="EN858" s="54"/>
      <c r="EO858" s="54"/>
      <c r="EP858" s="54"/>
      <c r="EQ858" s="54"/>
      <c r="ER858" s="54"/>
    </row>
    <row r="859" spans="1:148" x14ac:dyDescent="0.25">
      <c r="A859" s="76"/>
      <c r="B859" s="54"/>
      <c r="C859" s="54"/>
      <c r="D859" s="54"/>
      <c r="E859" s="54"/>
      <c r="F859" s="5"/>
      <c r="G859" s="8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  <c r="DW859" s="54"/>
      <c r="DX859" s="54"/>
      <c r="DY859" s="54"/>
      <c r="DZ859" s="54"/>
      <c r="EA859" s="54"/>
      <c r="EB859" s="54"/>
      <c r="EC859" s="54"/>
      <c r="ED859" s="54"/>
      <c r="EE859" s="54"/>
      <c r="EF859" s="54"/>
      <c r="EG859" s="54"/>
      <c r="EH859" s="54"/>
      <c r="EI859" s="54"/>
      <c r="EJ859" s="54"/>
      <c r="EK859" s="54"/>
      <c r="EL859" s="54"/>
      <c r="EM859" s="54"/>
      <c r="EN859" s="54"/>
      <c r="EO859" s="54"/>
      <c r="EP859" s="54"/>
      <c r="EQ859" s="54"/>
      <c r="ER859" s="54"/>
    </row>
    <row r="860" spans="1:148" x14ac:dyDescent="0.25">
      <c r="A860" s="76"/>
      <c r="B860" s="54"/>
      <c r="C860" s="54"/>
      <c r="D860" s="54"/>
      <c r="E860" s="54"/>
      <c r="F860" s="5"/>
      <c r="G860" s="8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  <c r="DW860" s="54"/>
      <c r="DX860" s="54"/>
      <c r="DY860" s="54"/>
      <c r="DZ860" s="54"/>
      <c r="EA860" s="54"/>
      <c r="EB860" s="54"/>
      <c r="EC860" s="54"/>
      <c r="ED860" s="54"/>
      <c r="EE860" s="54"/>
      <c r="EF860" s="54"/>
      <c r="EG860" s="54"/>
      <c r="EH860" s="54"/>
      <c r="EI860" s="54"/>
      <c r="EJ860" s="54"/>
      <c r="EK860" s="54"/>
      <c r="EL860" s="54"/>
      <c r="EM860" s="54"/>
      <c r="EN860" s="54"/>
      <c r="EO860" s="54"/>
      <c r="EP860" s="54"/>
      <c r="EQ860" s="54"/>
      <c r="ER860" s="54"/>
    </row>
    <row r="861" spans="1:148" x14ac:dyDescent="0.25">
      <c r="A861" s="76"/>
      <c r="B861" s="54"/>
      <c r="C861" s="54"/>
      <c r="D861" s="54"/>
      <c r="E861" s="54"/>
      <c r="F861" s="5"/>
      <c r="G861" s="8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  <c r="DW861" s="54"/>
      <c r="DX861" s="54"/>
      <c r="DY861" s="54"/>
      <c r="DZ861" s="54"/>
      <c r="EA861" s="54"/>
      <c r="EB861" s="54"/>
      <c r="EC861" s="54"/>
      <c r="ED861" s="54"/>
      <c r="EE861" s="54"/>
      <c r="EF861" s="54"/>
      <c r="EG861" s="54"/>
      <c r="EH861" s="54"/>
      <c r="EI861" s="54"/>
      <c r="EJ861" s="54"/>
      <c r="EK861" s="54"/>
      <c r="EL861" s="54"/>
      <c r="EM861" s="54"/>
      <c r="EN861" s="54"/>
      <c r="EO861" s="54"/>
      <c r="EP861" s="54"/>
      <c r="EQ861" s="54"/>
      <c r="ER861" s="54"/>
    </row>
    <row r="862" spans="1:148" x14ac:dyDescent="0.25">
      <c r="A862" s="76"/>
      <c r="B862" s="54"/>
      <c r="C862" s="54"/>
      <c r="D862" s="54"/>
      <c r="E862" s="54"/>
      <c r="F862" s="5"/>
      <c r="G862" s="8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  <c r="DW862" s="54"/>
      <c r="DX862" s="54"/>
      <c r="DY862" s="54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</row>
    <row r="863" spans="1:148" x14ac:dyDescent="0.25">
      <c r="A863" s="76"/>
      <c r="B863" s="54"/>
      <c r="C863" s="54"/>
      <c r="D863" s="54"/>
      <c r="E863" s="54"/>
      <c r="F863" s="5"/>
      <c r="G863" s="8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  <c r="DW863" s="54"/>
      <c r="DX863" s="54"/>
      <c r="DY863" s="54"/>
      <c r="DZ863" s="54"/>
      <c r="EA863" s="54"/>
      <c r="EB863" s="54"/>
      <c r="EC863" s="54"/>
      <c r="ED863" s="54"/>
      <c r="EE863" s="54"/>
      <c r="EF863" s="54"/>
      <c r="EG863" s="54"/>
      <c r="EH863" s="54"/>
      <c r="EI863" s="54"/>
      <c r="EJ863" s="54"/>
      <c r="EK863" s="54"/>
      <c r="EL863" s="54"/>
      <c r="EM863" s="54"/>
      <c r="EN863" s="54"/>
      <c r="EO863" s="54"/>
      <c r="EP863" s="54"/>
      <c r="EQ863" s="54"/>
      <c r="ER863" s="54"/>
    </row>
    <row r="864" spans="1:148" x14ac:dyDescent="0.25">
      <c r="A864" s="76"/>
      <c r="B864" s="54"/>
      <c r="C864" s="54"/>
      <c r="D864" s="54"/>
      <c r="E864" s="54"/>
      <c r="F864" s="5"/>
      <c r="G864" s="8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  <c r="DW864" s="54"/>
      <c r="DX864" s="54"/>
      <c r="DY864" s="54"/>
      <c r="DZ864" s="54"/>
      <c r="EA864" s="54"/>
      <c r="EB864" s="54"/>
      <c r="EC864" s="54"/>
      <c r="ED864" s="54"/>
      <c r="EE864" s="54"/>
      <c r="EF864" s="54"/>
      <c r="EG864" s="54"/>
      <c r="EH864" s="54"/>
      <c r="EI864" s="54"/>
      <c r="EJ864" s="54"/>
      <c r="EK864" s="54"/>
      <c r="EL864" s="54"/>
      <c r="EM864" s="54"/>
      <c r="EN864" s="54"/>
      <c r="EO864" s="54"/>
      <c r="EP864" s="54"/>
      <c r="EQ864" s="54"/>
      <c r="ER864" s="54"/>
    </row>
    <row r="865" spans="1:148" x14ac:dyDescent="0.25">
      <c r="A865" s="76"/>
      <c r="B865" s="54"/>
      <c r="C865" s="54"/>
      <c r="D865" s="54"/>
      <c r="E865" s="54"/>
      <c r="F865" s="5"/>
      <c r="G865" s="8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  <c r="DW865" s="54"/>
      <c r="DX865" s="54"/>
      <c r="DY865" s="54"/>
      <c r="DZ865" s="54"/>
      <c r="EA865" s="54"/>
      <c r="EB865" s="54"/>
      <c r="EC865" s="54"/>
      <c r="ED865" s="54"/>
      <c r="EE865" s="54"/>
      <c r="EF865" s="54"/>
      <c r="EG865" s="54"/>
      <c r="EH865" s="54"/>
      <c r="EI865" s="54"/>
      <c r="EJ865" s="54"/>
      <c r="EK865" s="54"/>
      <c r="EL865" s="54"/>
      <c r="EM865" s="54"/>
      <c r="EN865" s="54"/>
      <c r="EO865" s="54"/>
      <c r="EP865" s="54"/>
      <c r="EQ865" s="54"/>
      <c r="ER865" s="54"/>
    </row>
    <row r="866" spans="1:148" x14ac:dyDescent="0.25">
      <c r="A866" s="76"/>
      <c r="B866" s="54"/>
      <c r="C866" s="54"/>
      <c r="D866" s="54"/>
      <c r="E866" s="54"/>
      <c r="F866" s="5"/>
      <c r="G866" s="8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  <c r="DW866" s="54"/>
      <c r="DX866" s="54"/>
      <c r="DY866" s="54"/>
      <c r="DZ866" s="54"/>
      <c r="EA866" s="54"/>
      <c r="EB866" s="54"/>
      <c r="EC866" s="54"/>
      <c r="ED866" s="54"/>
      <c r="EE866" s="54"/>
      <c r="EF866" s="54"/>
      <c r="EG866" s="54"/>
      <c r="EH866" s="54"/>
      <c r="EI866" s="54"/>
      <c r="EJ866" s="54"/>
      <c r="EK866" s="54"/>
      <c r="EL866" s="54"/>
      <c r="EM866" s="54"/>
      <c r="EN866" s="54"/>
      <c r="EO866" s="54"/>
      <c r="EP866" s="54"/>
      <c r="EQ866" s="54"/>
      <c r="ER866" s="54"/>
    </row>
    <row r="867" spans="1:148" x14ac:dyDescent="0.25">
      <c r="A867" s="76"/>
      <c r="B867" s="54"/>
      <c r="C867" s="54"/>
      <c r="D867" s="54"/>
      <c r="E867" s="54"/>
      <c r="F867" s="5"/>
      <c r="G867" s="8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  <c r="DW867" s="54"/>
      <c r="DX867" s="54"/>
      <c r="DY867" s="54"/>
      <c r="DZ867" s="54"/>
      <c r="EA867" s="54"/>
      <c r="EB867" s="54"/>
      <c r="EC867" s="54"/>
      <c r="ED867" s="54"/>
      <c r="EE867" s="54"/>
      <c r="EF867" s="54"/>
      <c r="EG867" s="54"/>
      <c r="EH867" s="54"/>
      <c r="EI867" s="54"/>
      <c r="EJ867" s="54"/>
      <c r="EK867" s="54"/>
      <c r="EL867" s="54"/>
      <c r="EM867" s="54"/>
      <c r="EN867" s="54"/>
      <c r="EO867" s="54"/>
      <c r="EP867" s="54"/>
      <c r="EQ867" s="54"/>
      <c r="ER867" s="54"/>
    </row>
    <row r="868" spans="1:148" x14ac:dyDescent="0.25">
      <c r="A868" s="76"/>
      <c r="B868" s="54"/>
      <c r="C868" s="54"/>
      <c r="D868" s="54"/>
      <c r="E868" s="54"/>
      <c r="F868" s="5"/>
      <c r="G868" s="8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  <c r="DW868" s="54"/>
      <c r="DX868" s="54"/>
      <c r="DY868" s="54"/>
      <c r="DZ868" s="54"/>
      <c r="EA868" s="54"/>
      <c r="EB868" s="54"/>
      <c r="EC868" s="54"/>
      <c r="ED868" s="54"/>
      <c r="EE868" s="54"/>
      <c r="EF868" s="54"/>
      <c r="EG868" s="54"/>
      <c r="EH868" s="54"/>
      <c r="EI868" s="54"/>
      <c r="EJ868" s="54"/>
      <c r="EK868" s="54"/>
      <c r="EL868" s="54"/>
      <c r="EM868" s="54"/>
      <c r="EN868" s="54"/>
      <c r="EO868" s="54"/>
      <c r="EP868" s="54"/>
      <c r="EQ868" s="54"/>
      <c r="ER868" s="54"/>
    </row>
    <row r="869" spans="1:148" x14ac:dyDescent="0.25">
      <c r="A869" s="76"/>
      <c r="B869" s="54"/>
      <c r="C869" s="54"/>
      <c r="D869" s="54"/>
      <c r="E869" s="54"/>
      <c r="F869" s="5"/>
      <c r="G869" s="8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  <c r="DW869" s="54"/>
      <c r="DX869" s="54"/>
      <c r="DY869" s="54"/>
      <c r="DZ869" s="54"/>
      <c r="EA869" s="54"/>
      <c r="EB869" s="54"/>
      <c r="EC869" s="54"/>
      <c r="ED869" s="54"/>
      <c r="EE869" s="54"/>
      <c r="EF869" s="54"/>
      <c r="EG869" s="54"/>
      <c r="EH869" s="54"/>
      <c r="EI869" s="54"/>
      <c r="EJ869" s="54"/>
      <c r="EK869" s="54"/>
      <c r="EL869" s="54"/>
      <c r="EM869" s="54"/>
      <c r="EN869" s="54"/>
      <c r="EO869" s="54"/>
      <c r="EP869" s="54"/>
      <c r="EQ869" s="54"/>
      <c r="ER869" s="54"/>
    </row>
    <row r="870" spans="1:148" x14ac:dyDescent="0.25">
      <c r="A870" s="76"/>
      <c r="B870" s="54"/>
      <c r="C870" s="54"/>
      <c r="D870" s="54"/>
      <c r="E870" s="54"/>
      <c r="F870" s="5"/>
      <c r="G870" s="8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  <c r="DW870" s="54"/>
      <c r="DX870" s="54"/>
      <c r="DY870" s="54"/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</row>
    <row r="871" spans="1:148" x14ac:dyDescent="0.25">
      <c r="A871" s="76"/>
      <c r="B871" s="54"/>
      <c r="C871" s="54"/>
      <c r="D871" s="54"/>
      <c r="E871" s="54"/>
      <c r="F871" s="5"/>
      <c r="G871" s="8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  <c r="DW871" s="54"/>
      <c r="DX871" s="54"/>
      <c r="DY871" s="54"/>
      <c r="DZ871" s="54"/>
      <c r="EA871" s="54"/>
      <c r="EB871" s="54"/>
      <c r="EC871" s="54"/>
      <c r="ED871" s="54"/>
      <c r="EE871" s="54"/>
      <c r="EF871" s="54"/>
      <c r="EG871" s="54"/>
      <c r="EH871" s="54"/>
      <c r="EI871" s="54"/>
      <c r="EJ871" s="54"/>
      <c r="EK871" s="54"/>
      <c r="EL871" s="54"/>
      <c r="EM871" s="54"/>
      <c r="EN871" s="54"/>
      <c r="EO871" s="54"/>
      <c r="EP871" s="54"/>
      <c r="EQ871" s="54"/>
      <c r="ER871" s="54"/>
    </row>
    <row r="872" spans="1:148" x14ac:dyDescent="0.25">
      <c r="A872" s="76"/>
      <c r="B872" s="54"/>
      <c r="C872" s="54"/>
      <c r="D872" s="54"/>
      <c r="E872" s="54"/>
      <c r="F872" s="5"/>
      <c r="G872" s="8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  <c r="DW872" s="54"/>
      <c r="DX872" s="54"/>
      <c r="DY872" s="54"/>
      <c r="DZ872" s="54"/>
      <c r="EA872" s="54"/>
      <c r="EB872" s="54"/>
      <c r="EC872" s="54"/>
      <c r="ED872" s="54"/>
      <c r="EE872" s="54"/>
      <c r="EF872" s="54"/>
      <c r="EG872" s="54"/>
      <c r="EH872" s="54"/>
      <c r="EI872" s="54"/>
      <c r="EJ872" s="54"/>
      <c r="EK872" s="54"/>
      <c r="EL872" s="54"/>
      <c r="EM872" s="54"/>
      <c r="EN872" s="54"/>
      <c r="EO872" s="54"/>
      <c r="EP872" s="54"/>
      <c r="EQ872" s="54"/>
      <c r="ER872" s="54"/>
    </row>
    <row r="873" spans="1:148" x14ac:dyDescent="0.25">
      <c r="A873" s="76"/>
      <c r="B873" s="54"/>
      <c r="C873" s="54"/>
      <c r="D873" s="54"/>
      <c r="E873" s="54"/>
      <c r="F873" s="5"/>
      <c r="G873" s="8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  <c r="DW873" s="54"/>
      <c r="DX873" s="54"/>
      <c r="DY873" s="54"/>
      <c r="DZ873" s="54"/>
      <c r="EA873" s="54"/>
      <c r="EB873" s="54"/>
      <c r="EC873" s="54"/>
      <c r="ED873" s="54"/>
      <c r="EE873" s="54"/>
      <c r="EF873" s="54"/>
      <c r="EG873" s="54"/>
      <c r="EH873" s="54"/>
      <c r="EI873" s="54"/>
      <c r="EJ873" s="54"/>
      <c r="EK873" s="54"/>
      <c r="EL873" s="54"/>
      <c r="EM873" s="54"/>
      <c r="EN873" s="54"/>
      <c r="EO873" s="54"/>
      <c r="EP873" s="54"/>
      <c r="EQ873" s="54"/>
      <c r="ER873" s="54"/>
    </row>
    <row r="874" spans="1:148" x14ac:dyDescent="0.25">
      <c r="A874" s="76"/>
      <c r="B874" s="54"/>
      <c r="C874" s="54"/>
      <c r="D874" s="54"/>
      <c r="E874" s="54"/>
      <c r="F874" s="5"/>
      <c r="G874" s="8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  <c r="DW874" s="54"/>
      <c r="DX874" s="54"/>
      <c r="DY874" s="54"/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</row>
    <row r="875" spans="1:148" x14ac:dyDescent="0.25">
      <c r="A875" s="76"/>
      <c r="B875" s="54"/>
      <c r="C875" s="54"/>
      <c r="D875" s="54"/>
      <c r="E875" s="54"/>
      <c r="F875" s="5"/>
      <c r="G875" s="8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  <c r="DW875" s="54"/>
      <c r="DX875" s="54"/>
      <c r="DY875" s="54"/>
      <c r="DZ875" s="54"/>
      <c r="EA875" s="54"/>
      <c r="EB875" s="54"/>
      <c r="EC875" s="54"/>
      <c r="ED875" s="54"/>
      <c r="EE875" s="54"/>
      <c r="EF875" s="54"/>
      <c r="EG875" s="54"/>
      <c r="EH875" s="54"/>
      <c r="EI875" s="54"/>
      <c r="EJ875" s="54"/>
      <c r="EK875" s="54"/>
      <c r="EL875" s="54"/>
      <c r="EM875" s="54"/>
      <c r="EN875" s="54"/>
      <c r="EO875" s="54"/>
      <c r="EP875" s="54"/>
      <c r="EQ875" s="54"/>
      <c r="ER875" s="54"/>
    </row>
    <row r="876" spans="1:148" x14ac:dyDescent="0.25">
      <c r="A876" s="76"/>
      <c r="B876" s="54"/>
      <c r="C876" s="54"/>
      <c r="D876" s="54"/>
      <c r="E876" s="54"/>
      <c r="F876" s="5"/>
      <c r="G876" s="8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  <c r="DW876" s="54"/>
      <c r="DX876" s="54"/>
      <c r="DY876" s="54"/>
      <c r="DZ876" s="54"/>
      <c r="EA876" s="54"/>
      <c r="EB876" s="54"/>
      <c r="EC876" s="54"/>
      <c r="ED876" s="54"/>
      <c r="EE876" s="54"/>
      <c r="EF876" s="54"/>
      <c r="EG876" s="54"/>
      <c r="EH876" s="54"/>
      <c r="EI876" s="54"/>
      <c r="EJ876" s="54"/>
      <c r="EK876" s="54"/>
      <c r="EL876" s="54"/>
      <c r="EM876" s="54"/>
      <c r="EN876" s="54"/>
      <c r="EO876" s="54"/>
      <c r="EP876" s="54"/>
      <c r="EQ876" s="54"/>
      <c r="ER876" s="54"/>
    </row>
    <row r="877" spans="1:148" x14ac:dyDescent="0.25">
      <c r="A877" s="76"/>
      <c r="B877" s="54"/>
      <c r="C877" s="54"/>
      <c r="D877" s="54"/>
      <c r="E877" s="54"/>
      <c r="F877" s="5"/>
      <c r="G877" s="8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  <c r="DW877" s="54"/>
      <c r="DX877" s="54"/>
      <c r="DY877" s="54"/>
      <c r="DZ877" s="54"/>
      <c r="EA877" s="54"/>
      <c r="EB877" s="54"/>
      <c r="EC877" s="54"/>
      <c r="ED877" s="54"/>
      <c r="EE877" s="54"/>
      <c r="EF877" s="54"/>
      <c r="EG877" s="54"/>
      <c r="EH877" s="54"/>
      <c r="EI877" s="54"/>
      <c r="EJ877" s="54"/>
      <c r="EK877" s="54"/>
      <c r="EL877" s="54"/>
      <c r="EM877" s="54"/>
      <c r="EN877" s="54"/>
      <c r="EO877" s="54"/>
      <c r="EP877" s="54"/>
      <c r="EQ877" s="54"/>
      <c r="ER877" s="54"/>
    </row>
    <row r="878" spans="1:148" x14ac:dyDescent="0.25">
      <c r="A878" s="76"/>
      <c r="B878" s="54"/>
      <c r="C878" s="54"/>
      <c r="D878" s="54"/>
      <c r="E878" s="54"/>
      <c r="F878" s="5"/>
      <c r="G878" s="8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  <c r="DW878" s="54"/>
      <c r="DX878" s="54"/>
      <c r="DY878" s="54"/>
      <c r="DZ878" s="54"/>
      <c r="EA878" s="54"/>
      <c r="EB878" s="54"/>
      <c r="EC878" s="54"/>
      <c r="ED878" s="54"/>
      <c r="EE878" s="54"/>
      <c r="EF878" s="54"/>
      <c r="EG878" s="54"/>
      <c r="EH878" s="54"/>
      <c r="EI878" s="54"/>
      <c r="EJ878" s="54"/>
      <c r="EK878" s="54"/>
      <c r="EL878" s="54"/>
      <c r="EM878" s="54"/>
      <c r="EN878" s="54"/>
      <c r="EO878" s="54"/>
      <c r="EP878" s="54"/>
      <c r="EQ878" s="54"/>
      <c r="ER878" s="54"/>
    </row>
    <row r="879" spans="1:148" x14ac:dyDescent="0.25">
      <c r="A879" s="76"/>
      <c r="B879" s="54"/>
      <c r="C879" s="54"/>
      <c r="D879" s="54"/>
      <c r="E879" s="54"/>
      <c r="F879" s="5"/>
      <c r="G879" s="8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  <c r="DW879" s="54"/>
      <c r="DX879" s="54"/>
      <c r="DY879" s="54"/>
      <c r="DZ879" s="54"/>
      <c r="EA879" s="54"/>
      <c r="EB879" s="54"/>
      <c r="EC879" s="54"/>
      <c r="ED879" s="54"/>
      <c r="EE879" s="54"/>
      <c r="EF879" s="54"/>
      <c r="EG879" s="54"/>
      <c r="EH879" s="54"/>
      <c r="EI879" s="54"/>
      <c r="EJ879" s="54"/>
      <c r="EK879" s="54"/>
      <c r="EL879" s="54"/>
      <c r="EM879" s="54"/>
      <c r="EN879" s="54"/>
      <c r="EO879" s="54"/>
      <c r="EP879" s="54"/>
      <c r="EQ879" s="54"/>
      <c r="ER879" s="54"/>
    </row>
    <row r="880" spans="1:148" x14ac:dyDescent="0.25">
      <c r="A880" s="76"/>
      <c r="B880" s="54"/>
      <c r="C880" s="54"/>
      <c r="D880" s="54"/>
      <c r="E880" s="54"/>
      <c r="F880" s="5"/>
      <c r="G880" s="8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  <c r="DW880" s="54"/>
      <c r="DX880" s="54"/>
      <c r="DY880" s="54"/>
      <c r="DZ880" s="54"/>
      <c r="EA880" s="54"/>
      <c r="EB880" s="54"/>
      <c r="EC880" s="54"/>
      <c r="ED880" s="54"/>
      <c r="EE880" s="54"/>
      <c r="EF880" s="54"/>
      <c r="EG880" s="54"/>
      <c r="EH880" s="54"/>
      <c r="EI880" s="54"/>
      <c r="EJ880" s="54"/>
      <c r="EK880" s="54"/>
      <c r="EL880" s="54"/>
      <c r="EM880" s="54"/>
      <c r="EN880" s="54"/>
      <c r="EO880" s="54"/>
      <c r="EP880" s="54"/>
      <c r="EQ880" s="54"/>
      <c r="ER880" s="54"/>
    </row>
    <row r="881" spans="1:148" x14ac:dyDescent="0.25">
      <c r="A881" s="76"/>
      <c r="B881" s="54"/>
      <c r="C881" s="54"/>
      <c r="D881" s="54"/>
      <c r="E881" s="54"/>
      <c r="F881" s="5"/>
      <c r="G881" s="8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  <c r="DW881" s="54"/>
      <c r="DX881" s="54"/>
      <c r="DY881" s="54"/>
      <c r="DZ881" s="54"/>
      <c r="EA881" s="54"/>
      <c r="EB881" s="54"/>
      <c r="EC881" s="54"/>
      <c r="ED881" s="54"/>
      <c r="EE881" s="54"/>
      <c r="EF881" s="54"/>
      <c r="EG881" s="54"/>
      <c r="EH881" s="54"/>
      <c r="EI881" s="54"/>
      <c r="EJ881" s="54"/>
      <c r="EK881" s="54"/>
      <c r="EL881" s="54"/>
      <c r="EM881" s="54"/>
      <c r="EN881" s="54"/>
      <c r="EO881" s="54"/>
      <c r="EP881" s="54"/>
      <c r="EQ881" s="54"/>
      <c r="ER881" s="54"/>
    </row>
    <row r="882" spans="1:148" x14ac:dyDescent="0.25">
      <c r="A882" s="76"/>
      <c r="B882" s="54"/>
      <c r="C882" s="54"/>
      <c r="D882" s="54"/>
      <c r="E882" s="54"/>
      <c r="F882" s="5"/>
      <c r="G882" s="8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  <c r="DW882" s="54"/>
      <c r="DX882" s="54"/>
      <c r="DY882" s="54"/>
      <c r="DZ882" s="54"/>
      <c r="EA882" s="54"/>
      <c r="EB882" s="54"/>
      <c r="EC882" s="54"/>
      <c r="ED882" s="54"/>
      <c r="EE882" s="54"/>
      <c r="EF882" s="54"/>
      <c r="EG882" s="54"/>
      <c r="EH882" s="54"/>
      <c r="EI882" s="54"/>
      <c r="EJ882" s="54"/>
      <c r="EK882" s="54"/>
      <c r="EL882" s="54"/>
      <c r="EM882" s="54"/>
      <c r="EN882" s="54"/>
      <c r="EO882" s="54"/>
      <c r="EP882" s="54"/>
      <c r="EQ882" s="54"/>
      <c r="ER882" s="54"/>
    </row>
    <row r="883" spans="1:148" x14ac:dyDescent="0.25">
      <c r="A883" s="76"/>
      <c r="B883" s="54"/>
      <c r="C883" s="54"/>
      <c r="D883" s="54"/>
      <c r="E883" s="54"/>
      <c r="F883" s="5"/>
      <c r="G883" s="8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  <c r="DW883" s="54"/>
      <c r="DX883" s="54"/>
      <c r="DY883" s="54"/>
      <c r="DZ883" s="54"/>
      <c r="EA883" s="54"/>
      <c r="EB883" s="54"/>
      <c r="EC883" s="54"/>
      <c r="ED883" s="54"/>
      <c r="EE883" s="54"/>
      <c r="EF883" s="54"/>
      <c r="EG883" s="54"/>
      <c r="EH883" s="54"/>
      <c r="EI883" s="54"/>
      <c r="EJ883" s="54"/>
      <c r="EK883" s="54"/>
      <c r="EL883" s="54"/>
      <c r="EM883" s="54"/>
      <c r="EN883" s="54"/>
      <c r="EO883" s="54"/>
      <c r="EP883" s="54"/>
      <c r="EQ883" s="54"/>
      <c r="ER883" s="54"/>
    </row>
    <row r="884" spans="1:148" x14ac:dyDescent="0.25">
      <c r="A884" s="76"/>
      <c r="B884" s="54"/>
      <c r="C884" s="54"/>
      <c r="D884" s="54"/>
      <c r="E884" s="54"/>
      <c r="F884" s="5"/>
      <c r="G884" s="8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  <c r="DW884" s="54"/>
      <c r="DX884" s="54"/>
      <c r="DY884" s="54"/>
      <c r="DZ884" s="54"/>
      <c r="EA884" s="54"/>
      <c r="EB884" s="54"/>
      <c r="EC884" s="54"/>
      <c r="ED884" s="54"/>
      <c r="EE884" s="54"/>
      <c r="EF884" s="54"/>
      <c r="EG884" s="54"/>
      <c r="EH884" s="54"/>
      <c r="EI884" s="54"/>
      <c r="EJ884" s="54"/>
      <c r="EK884" s="54"/>
      <c r="EL884" s="54"/>
      <c r="EM884" s="54"/>
      <c r="EN884" s="54"/>
      <c r="EO884" s="54"/>
      <c r="EP884" s="54"/>
      <c r="EQ884" s="54"/>
      <c r="ER884" s="54"/>
    </row>
    <row r="885" spans="1:148" x14ac:dyDescent="0.25">
      <c r="A885" s="76"/>
      <c r="B885" s="54"/>
      <c r="C885" s="54"/>
      <c r="D885" s="54"/>
      <c r="E885" s="54"/>
      <c r="F885" s="5"/>
      <c r="G885" s="8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  <c r="DW885" s="54"/>
      <c r="DX885" s="54"/>
      <c r="DY885" s="54"/>
      <c r="DZ885" s="54"/>
      <c r="EA885" s="54"/>
      <c r="EB885" s="54"/>
      <c r="EC885" s="54"/>
      <c r="ED885" s="54"/>
      <c r="EE885" s="54"/>
      <c r="EF885" s="54"/>
      <c r="EG885" s="54"/>
      <c r="EH885" s="54"/>
      <c r="EI885" s="54"/>
      <c r="EJ885" s="54"/>
      <c r="EK885" s="54"/>
      <c r="EL885" s="54"/>
      <c r="EM885" s="54"/>
      <c r="EN885" s="54"/>
      <c r="EO885" s="54"/>
      <c r="EP885" s="54"/>
      <c r="EQ885" s="54"/>
      <c r="ER885" s="54"/>
    </row>
    <row r="886" spans="1:148" x14ac:dyDescent="0.25">
      <c r="A886" s="76"/>
      <c r="B886" s="54"/>
      <c r="C886" s="54"/>
      <c r="D886" s="54"/>
      <c r="E886" s="54"/>
      <c r="F886" s="5"/>
      <c r="G886" s="8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  <c r="DW886" s="54"/>
      <c r="DX886" s="54"/>
      <c r="DY886" s="54"/>
      <c r="DZ886" s="54"/>
      <c r="EA886" s="54"/>
      <c r="EB886" s="54"/>
      <c r="EC886" s="54"/>
      <c r="ED886" s="54"/>
      <c r="EE886" s="54"/>
      <c r="EF886" s="54"/>
      <c r="EG886" s="54"/>
      <c r="EH886" s="54"/>
      <c r="EI886" s="54"/>
      <c r="EJ886" s="54"/>
      <c r="EK886" s="54"/>
      <c r="EL886" s="54"/>
      <c r="EM886" s="54"/>
      <c r="EN886" s="54"/>
      <c r="EO886" s="54"/>
      <c r="EP886" s="54"/>
      <c r="EQ886" s="54"/>
      <c r="ER886" s="54"/>
    </row>
    <row r="887" spans="1:148" x14ac:dyDescent="0.25">
      <c r="A887" s="76"/>
      <c r="B887" s="54"/>
      <c r="C887" s="54"/>
      <c r="D887" s="54"/>
      <c r="E887" s="54"/>
      <c r="F887" s="5"/>
      <c r="G887" s="8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  <c r="DW887" s="54"/>
      <c r="DX887" s="54"/>
      <c r="DY887" s="54"/>
      <c r="DZ887" s="54"/>
      <c r="EA887" s="54"/>
      <c r="EB887" s="54"/>
      <c r="EC887" s="54"/>
      <c r="ED887" s="54"/>
      <c r="EE887" s="54"/>
      <c r="EF887" s="54"/>
      <c r="EG887" s="54"/>
      <c r="EH887" s="54"/>
      <c r="EI887" s="54"/>
      <c r="EJ887" s="54"/>
      <c r="EK887" s="54"/>
      <c r="EL887" s="54"/>
      <c r="EM887" s="54"/>
      <c r="EN887" s="54"/>
      <c r="EO887" s="54"/>
      <c r="EP887" s="54"/>
      <c r="EQ887" s="54"/>
      <c r="ER887" s="54"/>
    </row>
    <row r="888" spans="1:148" x14ac:dyDescent="0.25">
      <c r="A888" s="76"/>
      <c r="B888" s="54"/>
      <c r="C888" s="54"/>
      <c r="D888" s="54"/>
      <c r="E888" s="54"/>
      <c r="F888" s="5"/>
      <c r="G888" s="8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  <c r="DW888" s="54"/>
      <c r="DX888" s="54"/>
      <c r="DY888" s="54"/>
      <c r="DZ888" s="54"/>
      <c r="EA888" s="54"/>
      <c r="EB888" s="54"/>
      <c r="EC888" s="54"/>
      <c r="ED888" s="54"/>
      <c r="EE888" s="54"/>
      <c r="EF888" s="54"/>
      <c r="EG888" s="54"/>
      <c r="EH888" s="54"/>
      <c r="EI888" s="54"/>
      <c r="EJ888" s="54"/>
      <c r="EK888" s="54"/>
      <c r="EL888" s="54"/>
      <c r="EM888" s="54"/>
      <c r="EN888" s="54"/>
      <c r="EO888" s="54"/>
      <c r="EP888" s="54"/>
      <c r="EQ888" s="54"/>
      <c r="ER888" s="54"/>
    </row>
    <row r="889" spans="1:148" x14ac:dyDescent="0.25">
      <c r="A889" s="76"/>
      <c r="B889" s="54"/>
      <c r="C889" s="54"/>
      <c r="D889" s="54"/>
      <c r="E889" s="54"/>
      <c r="F889" s="5"/>
      <c r="G889" s="8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  <c r="DW889" s="54"/>
      <c r="DX889" s="54"/>
      <c r="DY889" s="54"/>
      <c r="DZ889" s="54"/>
      <c r="EA889" s="54"/>
      <c r="EB889" s="54"/>
      <c r="EC889" s="54"/>
      <c r="ED889" s="54"/>
      <c r="EE889" s="54"/>
      <c r="EF889" s="54"/>
      <c r="EG889" s="54"/>
      <c r="EH889" s="54"/>
      <c r="EI889" s="54"/>
      <c r="EJ889" s="54"/>
      <c r="EK889" s="54"/>
      <c r="EL889" s="54"/>
      <c r="EM889" s="54"/>
      <c r="EN889" s="54"/>
      <c r="EO889" s="54"/>
      <c r="EP889" s="54"/>
      <c r="EQ889" s="54"/>
      <c r="ER889" s="54"/>
    </row>
    <row r="890" spans="1:148" x14ac:dyDescent="0.25">
      <c r="A890" s="76"/>
      <c r="B890" s="54"/>
      <c r="C890" s="54"/>
      <c r="D890" s="54"/>
      <c r="E890" s="54"/>
      <c r="F890" s="5"/>
      <c r="G890" s="8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  <c r="DK890" s="54"/>
      <c r="DL890" s="54"/>
      <c r="DM890" s="54"/>
      <c r="DN890" s="54"/>
      <c r="DO890" s="54"/>
      <c r="DP890" s="54"/>
      <c r="DQ890" s="54"/>
      <c r="DR890" s="54"/>
      <c r="DS890" s="54"/>
      <c r="DT890" s="54"/>
      <c r="DU890" s="54"/>
      <c r="DV890" s="54"/>
      <c r="DW890" s="54"/>
      <c r="DX890" s="54"/>
      <c r="DY890" s="54"/>
      <c r="DZ890" s="54"/>
      <c r="EA890" s="54"/>
      <c r="EB890" s="54"/>
      <c r="EC890" s="54"/>
      <c r="ED890" s="54"/>
      <c r="EE890" s="54"/>
      <c r="EF890" s="54"/>
      <c r="EG890" s="54"/>
      <c r="EH890" s="54"/>
      <c r="EI890" s="54"/>
      <c r="EJ890" s="54"/>
      <c r="EK890" s="54"/>
      <c r="EL890" s="54"/>
      <c r="EM890" s="54"/>
      <c r="EN890" s="54"/>
      <c r="EO890" s="54"/>
      <c r="EP890" s="54"/>
      <c r="EQ890" s="54"/>
      <c r="ER890" s="54"/>
    </row>
    <row r="891" spans="1:148" x14ac:dyDescent="0.25">
      <c r="A891" s="76"/>
      <c r="B891" s="54"/>
      <c r="C891" s="54"/>
      <c r="D891" s="54"/>
      <c r="E891" s="54"/>
      <c r="F891" s="5"/>
      <c r="G891" s="8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  <c r="DK891" s="54"/>
      <c r="DL891" s="54"/>
      <c r="DM891" s="54"/>
      <c r="DN891" s="54"/>
      <c r="DO891" s="54"/>
      <c r="DP891" s="54"/>
      <c r="DQ891" s="54"/>
      <c r="DR891" s="54"/>
      <c r="DS891" s="54"/>
      <c r="DT891" s="54"/>
      <c r="DU891" s="54"/>
      <c r="DV891" s="54"/>
      <c r="DW891" s="54"/>
      <c r="DX891" s="54"/>
      <c r="DY891" s="54"/>
      <c r="DZ891" s="54"/>
      <c r="EA891" s="54"/>
      <c r="EB891" s="54"/>
      <c r="EC891" s="54"/>
      <c r="ED891" s="54"/>
      <c r="EE891" s="54"/>
      <c r="EF891" s="54"/>
      <c r="EG891" s="54"/>
      <c r="EH891" s="54"/>
      <c r="EI891" s="54"/>
      <c r="EJ891" s="54"/>
      <c r="EK891" s="54"/>
      <c r="EL891" s="54"/>
      <c r="EM891" s="54"/>
      <c r="EN891" s="54"/>
      <c r="EO891" s="54"/>
      <c r="EP891" s="54"/>
      <c r="EQ891" s="54"/>
      <c r="ER891" s="54"/>
    </row>
    <row r="892" spans="1:148" x14ac:dyDescent="0.25">
      <c r="A892" s="76"/>
      <c r="B892" s="54"/>
      <c r="C892" s="54"/>
      <c r="D892" s="54"/>
      <c r="E892" s="54"/>
      <c r="F892" s="5"/>
      <c r="G892" s="8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  <c r="DW892" s="54"/>
      <c r="DX892" s="54"/>
      <c r="DY892" s="54"/>
      <c r="DZ892" s="54"/>
      <c r="EA892" s="54"/>
      <c r="EB892" s="54"/>
      <c r="EC892" s="54"/>
      <c r="ED892" s="54"/>
      <c r="EE892" s="54"/>
      <c r="EF892" s="54"/>
      <c r="EG892" s="54"/>
      <c r="EH892" s="54"/>
      <c r="EI892" s="54"/>
      <c r="EJ892" s="54"/>
      <c r="EK892" s="54"/>
      <c r="EL892" s="54"/>
      <c r="EM892" s="54"/>
      <c r="EN892" s="54"/>
      <c r="EO892" s="54"/>
      <c r="EP892" s="54"/>
      <c r="EQ892" s="54"/>
      <c r="ER892" s="54"/>
    </row>
    <row r="893" spans="1:148" x14ac:dyDescent="0.25">
      <c r="A893" s="76"/>
      <c r="B893" s="54"/>
      <c r="C893" s="54"/>
      <c r="D893" s="54"/>
      <c r="E893" s="54"/>
      <c r="F893" s="5"/>
      <c r="G893" s="8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  <c r="DK893" s="54"/>
      <c r="DL893" s="54"/>
      <c r="DM893" s="54"/>
      <c r="DN893" s="54"/>
      <c r="DO893" s="54"/>
      <c r="DP893" s="54"/>
      <c r="DQ893" s="54"/>
      <c r="DR893" s="54"/>
      <c r="DS893" s="54"/>
      <c r="DT893" s="54"/>
      <c r="DU893" s="54"/>
      <c r="DV893" s="54"/>
      <c r="DW893" s="54"/>
      <c r="DX893" s="54"/>
      <c r="DY893" s="54"/>
      <c r="DZ893" s="54"/>
      <c r="EA893" s="54"/>
      <c r="EB893" s="54"/>
      <c r="EC893" s="54"/>
      <c r="ED893" s="54"/>
      <c r="EE893" s="54"/>
      <c r="EF893" s="54"/>
      <c r="EG893" s="54"/>
      <c r="EH893" s="54"/>
      <c r="EI893" s="54"/>
      <c r="EJ893" s="54"/>
      <c r="EK893" s="54"/>
      <c r="EL893" s="54"/>
      <c r="EM893" s="54"/>
      <c r="EN893" s="54"/>
      <c r="EO893" s="54"/>
      <c r="EP893" s="54"/>
      <c r="EQ893" s="54"/>
      <c r="ER893" s="54"/>
    </row>
    <row r="894" spans="1:148" x14ac:dyDescent="0.25">
      <c r="A894" s="76"/>
      <c r="B894" s="54"/>
      <c r="C894" s="54"/>
      <c r="D894" s="54"/>
      <c r="E894" s="54"/>
      <c r="F894" s="5"/>
      <c r="G894" s="8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  <c r="DK894" s="54"/>
      <c r="DL894" s="54"/>
      <c r="DM894" s="54"/>
      <c r="DN894" s="54"/>
      <c r="DO894" s="54"/>
      <c r="DP894" s="54"/>
      <c r="DQ894" s="54"/>
      <c r="DR894" s="54"/>
      <c r="DS894" s="54"/>
      <c r="DT894" s="54"/>
      <c r="DU894" s="54"/>
      <c r="DV894" s="54"/>
      <c r="DW894" s="54"/>
      <c r="DX894" s="54"/>
      <c r="DY894" s="54"/>
      <c r="DZ894" s="54"/>
      <c r="EA894" s="54"/>
      <c r="EB894" s="54"/>
      <c r="EC894" s="54"/>
      <c r="ED894" s="54"/>
      <c r="EE894" s="54"/>
      <c r="EF894" s="54"/>
      <c r="EG894" s="54"/>
      <c r="EH894" s="54"/>
      <c r="EI894" s="54"/>
      <c r="EJ894" s="54"/>
      <c r="EK894" s="54"/>
      <c r="EL894" s="54"/>
      <c r="EM894" s="54"/>
      <c r="EN894" s="54"/>
      <c r="EO894" s="54"/>
      <c r="EP894" s="54"/>
      <c r="EQ894" s="54"/>
      <c r="ER894" s="54"/>
    </row>
    <row r="895" spans="1:148" x14ac:dyDescent="0.25">
      <c r="A895" s="76"/>
      <c r="B895" s="54"/>
      <c r="C895" s="54"/>
      <c r="D895" s="54"/>
      <c r="E895" s="54"/>
      <c r="F895" s="5"/>
      <c r="G895" s="8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  <c r="DK895" s="54"/>
      <c r="DL895" s="54"/>
      <c r="DM895" s="54"/>
      <c r="DN895" s="54"/>
      <c r="DO895" s="54"/>
      <c r="DP895" s="54"/>
      <c r="DQ895" s="54"/>
      <c r="DR895" s="54"/>
      <c r="DS895" s="54"/>
      <c r="DT895" s="54"/>
      <c r="DU895" s="54"/>
      <c r="DV895" s="54"/>
      <c r="DW895" s="54"/>
      <c r="DX895" s="54"/>
      <c r="DY895" s="54"/>
      <c r="DZ895" s="54"/>
      <c r="EA895" s="54"/>
      <c r="EB895" s="54"/>
      <c r="EC895" s="54"/>
      <c r="ED895" s="54"/>
      <c r="EE895" s="54"/>
      <c r="EF895" s="54"/>
      <c r="EG895" s="54"/>
      <c r="EH895" s="54"/>
      <c r="EI895" s="54"/>
      <c r="EJ895" s="54"/>
      <c r="EK895" s="54"/>
      <c r="EL895" s="54"/>
      <c r="EM895" s="54"/>
      <c r="EN895" s="54"/>
      <c r="EO895" s="54"/>
      <c r="EP895" s="54"/>
      <c r="EQ895" s="54"/>
      <c r="ER895" s="54"/>
    </row>
    <row r="896" spans="1:148" x14ac:dyDescent="0.25">
      <c r="A896" s="76"/>
      <c r="B896" s="54"/>
      <c r="C896" s="54"/>
      <c r="D896" s="54"/>
      <c r="E896" s="54"/>
      <c r="F896" s="5"/>
      <c r="G896" s="8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  <c r="DW896" s="54"/>
      <c r="DX896" s="54"/>
      <c r="DY896" s="54"/>
      <c r="DZ896" s="54"/>
      <c r="EA896" s="54"/>
      <c r="EB896" s="54"/>
      <c r="EC896" s="54"/>
      <c r="ED896" s="54"/>
      <c r="EE896" s="54"/>
      <c r="EF896" s="54"/>
      <c r="EG896" s="54"/>
      <c r="EH896" s="54"/>
      <c r="EI896" s="54"/>
      <c r="EJ896" s="54"/>
      <c r="EK896" s="54"/>
      <c r="EL896" s="54"/>
      <c r="EM896" s="54"/>
      <c r="EN896" s="54"/>
      <c r="EO896" s="54"/>
      <c r="EP896" s="54"/>
      <c r="EQ896" s="54"/>
      <c r="ER896" s="54"/>
    </row>
    <row r="897" spans="1:148" x14ac:dyDescent="0.25">
      <c r="A897" s="76"/>
      <c r="B897" s="54"/>
      <c r="C897" s="54"/>
      <c r="D897" s="54"/>
      <c r="E897" s="54"/>
      <c r="F897" s="5"/>
      <c r="G897" s="8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  <c r="DW897" s="54"/>
      <c r="DX897" s="54"/>
      <c r="DY897" s="54"/>
      <c r="DZ897" s="54"/>
      <c r="EA897" s="54"/>
      <c r="EB897" s="54"/>
      <c r="EC897" s="54"/>
      <c r="ED897" s="54"/>
      <c r="EE897" s="54"/>
      <c r="EF897" s="54"/>
      <c r="EG897" s="54"/>
      <c r="EH897" s="54"/>
      <c r="EI897" s="54"/>
      <c r="EJ897" s="54"/>
      <c r="EK897" s="54"/>
      <c r="EL897" s="54"/>
      <c r="EM897" s="54"/>
      <c r="EN897" s="54"/>
      <c r="EO897" s="54"/>
      <c r="EP897" s="54"/>
      <c r="EQ897" s="54"/>
      <c r="ER897" s="54"/>
    </row>
    <row r="898" spans="1:148" x14ac:dyDescent="0.25">
      <c r="A898" s="76"/>
      <c r="B898" s="54"/>
      <c r="C898" s="54"/>
      <c r="D898" s="54"/>
      <c r="E898" s="54"/>
      <c r="F898" s="5"/>
      <c r="G898" s="8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  <c r="DK898" s="54"/>
      <c r="DL898" s="54"/>
      <c r="DM898" s="54"/>
      <c r="DN898" s="54"/>
      <c r="DO898" s="54"/>
      <c r="DP898" s="54"/>
      <c r="DQ898" s="54"/>
      <c r="DR898" s="54"/>
      <c r="DS898" s="54"/>
      <c r="DT898" s="54"/>
      <c r="DU898" s="54"/>
      <c r="DV898" s="54"/>
      <c r="DW898" s="54"/>
      <c r="DX898" s="54"/>
      <c r="DY898" s="54"/>
      <c r="DZ898" s="54"/>
      <c r="EA898" s="54"/>
      <c r="EB898" s="54"/>
      <c r="EC898" s="54"/>
      <c r="ED898" s="54"/>
      <c r="EE898" s="54"/>
      <c r="EF898" s="54"/>
      <c r="EG898" s="54"/>
      <c r="EH898" s="54"/>
      <c r="EI898" s="54"/>
      <c r="EJ898" s="54"/>
      <c r="EK898" s="54"/>
      <c r="EL898" s="54"/>
      <c r="EM898" s="54"/>
      <c r="EN898" s="54"/>
      <c r="EO898" s="54"/>
      <c r="EP898" s="54"/>
      <c r="EQ898" s="54"/>
      <c r="ER898" s="54"/>
    </row>
    <row r="899" spans="1:148" x14ac:dyDescent="0.25">
      <c r="A899" s="76"/>
      <c r="B899" s="54"/>
      <c r="C899" s="54"/>
      <c r="D899" s="54"/>
      <c r="E899" s="54"/>
      <c r="F899" s="5"/>
      <c r="G899" s="8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  <c r="DK899" s="54"/>
      <c r="DL899" s="54"/>
      <c r="DM899" s="54"/>
      <c r="DN899" s="54"/>
      <c r="DO899" s="54"/>
      <c r="DP899" s="54"/>
      <c r="DQ899" s="54"/>
      <c r="DR899" s="54"/>
      <c r="DS899" s="54"/>
      <c r="DT899" s="54"/>
      <c r="DU899" s="54"/>
      <c r="DV899" s="54"/>
      <c r="DW899" s="54"/>
      <c r="DX899" s="54"/>
      <c r="DY899" s="54"/>
      <c r="DZ899" s="54"/>
      <c r="EA899" s="54"/>
      <c r="EB899" s="54"/>
      <c r="EC899" s="54"/>
      <c r="ED899" s="54"/>
      <c r="EE899" s="54"/>
      <c r="EF899" s="54"/>
      <c r="EG899" s="54"/>
      <c r="EH899" s="54"/>
      <c r="EI899" s="54"/>
      <c r="EJ899" s="54"/>
      <c r="EK899" s="54"/>
      <c r="EL899" s="54"/>
      <c r="EM899" s="54"/>
      <c r="EN899" s="54"/>
      <c r="EO899" s="54"/>
      <c r="EP899" s="54"/>
      <c r="EQ899" s="54"/>
      <c r="ER899" s="54"/>
    </row>
    <row r="900" spans="1:148" x14ac:dyDescent="0.25">
      <c r="A900" s="76"/>
      <c r="B900" s="54"/>
      <c r="C900" s="54"/>
      <c r="D900" s="54"/>
      <c r="E900" s="54"/>
      <c r="F900" s="5"/>
      <c r="G900" s="8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  <c r="DK900" s="54"/>
      <c r="DL900" s="54"/>
      <c r="DM900" s="54"/>
      <c r="DN900" s="54"/>
      <c r="DO900" s="54"/>
      <c r="DP900" s="54"/>
      <c r="DQ900" s="54"/>
      <c r="DR900" s="54"/>
      <c r="DS900" s="54"/>
      <c r="DT900" s="54"/>
      <c r="DU900" s="54"/>
      <c r="DV900" s="54"/>
      <c r="DW900" s="54"/>
      <c r="DX900" s="54"/>
      <c r="DY900" s="54"/>
      <c r="DZ900" s="54"/>
      <c r="EA900" s="54"/>
      <c r="EB900" s="54"/>
      <c r="EC900" s="54"/>
      <c r="ED900" s="54"/>
      <c r="EE900" s="54"/>
      <c r="EF900" s="54"/>
      <c r="EG900" s="54"/>
      <c r="EH900" s="54"/>
      <c r="EI900" s="54"/>
      <c r="EJ900" s="54"/>
      <c r="EK900" s="54"/>
      <c r="EL900" s="54"/>
      <c r="EM900" s="54"/>
      <c r="EN900" s="54"/>
      <c r="EO900" s="54"/>
      <c r="EP900" s="54"/>
      <c r="EQ900" s="54"/>
      <c r="ER900" s="54"/>
    </row>
    <row r="901" spans="1:148" x14ac:dyDescent="0.25">
      <c r="A901" s="76"/>
      <c r="B901" s="54"/>
      <c r="C901" s="54"/>
      <c r="D901" s="54"/>
      <c r="E901" s="54"/>
      <c r="F901" s="5"/>
      <c r="G901" s="8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  <c r="DK901" s="54"/>
      <c r="DL901" s="54"/>
      <c r="DM901" s="54"/>
      <c r="DN901" s="54"/>
      <c r="DO901" s="54"/>
      <c r="DP901" s="54"/>
      <c r="DQ901" s="54"/>
      <c r="DR901" s="54"/>
      <c r="DS901" s="54"/>
      <c r="DT901" s="54"/>
      <c r="DU901" s="54"/>
      <c r="DV901" s="54"/>
      <c r="DW901" s="54"/>
      <c r="DX901" s="54"/>
      <c r="DY901" s="54"/>
      <c r="DZ901" s="54"/>
      <c r="EA901" s="54"/>
      <c r="EB901" s="54"/>
      <c r="EC901" s="54"/>
      <c r="ED901" s="54"/>
      <c r="EE901" s="54"/>
      <c r="EF901" s="54"/>
      <c r="EG901" s="54"/>
      <c r="EH901" s="54"/>
      <c r="EI901" s="54"/>
      <c r="EJ901" s="54"/>
      <c r="EK901" s="54"/>
      <c r="EL901" s="54"/>
      <c r="EM901" s="54"/>
      <c r="EN901" s="54"/>
      <c r="EO901" s="54"/>
      <c r="EP901" s="54"/>
      <c r="EQ901" s="54"/>
      <c r="ER901" s="54"/>
    </row>
    <row r="902" spans="1:148" x14ac:dyDescent="0.25">
      <c r="A902" s="76"/>
      <c r="B902" s="54"/>
      <c r="C902" s="54"/>
      <c r="D902" s="54"/>
      <c r="E902" s="54"/>
      <c r="F902" s="5"/>
      <c r="G902" s="8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  <c r="DK902" s="54"/>
      <c r="DL902" s="54"/>
      <c r="DM902" s="54"/>
      <c r="DN902" s="54"/>
      <c r="DO902" s="54"/>
      <c r="DP902" s="54"/>
      <c r="DQ902" s="54"/>
      <c r="DR902" s="54"/>
      <c r="DS902" s="54"/>
      <c r="DT902" s="54"/>
      <c r="DU902" s="54"/>
      <c r="DV902" s="54"/>
      <c r="DW902" s="54"/>
      <c r="DX902" s="54"/>
      <c r="DY902" s="54"/>
      <c r="DZ902" s="54"/>
      <c r="EA902" s="54"/>
      <c r="EB902" s="54"/>
      <c r="EC902" s="54"/>
      <c r="ED902" s="54"/>
      <c r="EE902" s="54"/>
      <c r="EF902" s="54"/>
      <c r="EG902" s="54"/>
      <c r="EH902" s="54"/>
      <c r="EI902" s="54"/>
      <c r="EJ902" s="54"/>
      <c r="EK902" s="54"/>
      <c r="EL902" s="54"/>
      <c r="EM902" s="54"/>
      <c r="EN902" s="54"/>
      <c r="EO902" s="54"/>
      <c r="EP902" s="54"/>
      <c r="EQ902" s="54"/>
      <c r="ER902" s="54"/>
    </row>
    <row r="903" spans="1:148" x14ac:dyDescent="0.25">
      <c r="A903" s="76"/>
      <c r="B903" s="54"/>
      <c r="C903" s="54"/>
      <c r="D903" s="54"/>
      <c r="E903" s="54"/>
      <c r="F903" s="5"/>
      <c r="G903" s="8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  <c r="DK903" s="54"/>
      <c r="DL903" s="54"/>
      <c r="DM903" s="54"/>
      <c r="DN903" s="54"/>
      <c r="DO903" s="54"/>
      <c r="DP903" s="54"/>
      <c r="DQ903" s="54"/>
      <c r="DR903" s="54"/>
      <c r="DS903" s="54"/>
      <c r="DT903" s="54"/>
      <c r="DU903" s="54"/>
      <c r="DV903" s="54"/>
      <c r="DW903" s="54"/>
      <c r="DX903" s="54"/>
      <c r="DY903" s="54"/>
      <c r="DZ903" s="54"/>
      <c r="EA903" s="54"/>
      <c r="EB903" s="54"/>
      <c r="EC903" s="54"/>
      <c r="ED903" s="54"/>
      <c r="EE903" s="54"/>
      <c r="EF903" s="54"/>
      <c r="EG903" s="54"/>
      <c r="EH903" s="54"/>
      <c r="EI903" s="54"/>
      <c r="EJ903" s="54"/>
      <c r="EK903" s="54"/>
      <c r="EL903" s="54"/>
      <c r="EM903" s="54"/>
      <c r="EN903" s="54"/>
      <c r="EO903" s="54"/>
      <c r="EP903" s="54"/>
      <c r="EQ903" s="54"/>
      <c r="ER903" s="54"/>
    </row>
    <row r="904" spans="1:148" x14ac:dyDescent="0.25">
      <c r="A904" s="76"/>
      <c r="B904" s="54"/>
      <c r="C904" s="54"/>
      <c r="D904" s="54"/>
      <c r="E904" s="54"/>
      <c r="F904" s="5"/>
      <c r="G904" s="8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  <c r="DK904" s="54"/>
      <c r="DL904" s="54"/>
      <c r="DM904" s="54"/>
      <c r="DN904" s="54"/>
      <c r="DO904" s="54"/>
      <c r="DP904" s="54"/>
      <c r="DQ904" s="54"/>
      <c r="DR904" s="54"/>
      <c r="DS904" s="54"/>
      <c r="DT904" s="54"/>
      <c r="DU904" s="54"/>
      <c r="DV904" s="54"/>
      <c r="DW904" s="54"/>
      <c r="DX904" s="54"/>
      <c r="DY904" s="54"/>
      <c r="DZ904" s="54"/>
      <c r="EA904" s="54"/>
      <c r="EB904" s="54"/>
      <c r="EC904" s="54"/>
      <c r="ED904" s="54"/>
      <c r="EE904" s="54"/>
      <c r="EF904" s="54"/>
      <c r="EG904" s="54"/>
      <c r="EH904" s="54"/>
      <c r="EI904" s="54"/>
      <c r="EJ904" s="54"/>
      <c r="EK904" s="54"/>
      <c r="EL904" s="54"/>
      <c r="EM904" s="54"/>
      <c r="EN904" s="54"/>
      <c r="EO904" s="54"/>
      <c r="EP904" s="54"/>
      <c r="EQ904" s="54"/>
      <c r="ER904" s="54"/>
    </row>
    <row r="905" spans="1:148" x14ac:dyDescent="0.25">
      <c r="A905" s="76"/>
      <c r="B905" s="54"/>
      <c r="C905" s="54"/>
      <c r="D905" s="54"/>
      <c r="E905" s="54"/>
      <c r="F905" s="5"/>
      <c r="G905" s="8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  <c r="DK905" s="54"/>
      <c r="DL905" s="54"/>
      <c r="DM905" s="54"/>
      <c r="DN905" s="54"/>
      <c r="DO905" s="54"/>
      <c r="DP905" s="54"/>
      <c r="DQ905" s="54"/>
      <c r="DR905" s="54"/>
      <c r="DS905" s="54"/>
      <c r="DT905" s="54"/>
      <c r="DU905" s="54"/>
      <c r="DV905" s="54"/>
      <c r="DW905" s="54"/>
      <c r="DX905" s="54"/>
      <c r="DY905" s="54"/>
      <c r="DZ905" s="54"/>
      <c r="EA905" s="54"/>
      <c r="EB905" s="54"/>
      <c r="EC905" s="54"/>
      <c r="ED905" s="54"/>
      <c r="EE905" s="54"/>
      <c r="EF905" s="54"/>
      <c r="EG905" s="54"/>
      <c r="EH905" s="54"/>
      <c r="EI905" s="54"/>
      <c r="EJ905" s="54"/>
      <c r="EK905" s="54"/>
      <c r="EL905" s="54"/>
      <c r="EM905" s="54"/>
      <c r="EN905" s="54"/>
      <c r="EO905" s="54"/>
      <c r="EP905" s="54"/>
      <c r="EQ905" s="54"/>
      <c r="ER905" s="54"/>
    </row>
    <row r="906" spans="1:148" x14ac:dyDescent="0.25">
      <c r="A906" s="76"/>
      <c r="B906" s="54"/>
      <c r="C906" s="54"/>
      <c r="D906" s="54"/>
      <c r="E906" s="54"/>
      <c r="F906" s="5"/>
      <c r="G906" s="8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  <c r="DK906" s="54"/>
      <c r="DL906" s="54"/>
      <c r="DM906" s="54"/>
      <c r="DN906" s="54"/>
      <c r="DO906" s="54"/>
      <c r="DP906" s="54"/>
      <c r="DQ906" s="54"/>
      <c r="DR906" s="54"/>
      <c r="DS906" s="54"/>
      <c r="DT906" s="54"/>
      <c r="DU906" s="54"/>
      <c r="DV906" s="54"/>
      <c r="DW906" s="54"/>
      <c r="DX906" s="54"/>
      <c r="DY906" s="54"/>
      <c r="DZ906" s="54"/>
      <c r="EA906" s="54"/>
      <c r="EB906" s="54"/>
      <c r="EC906" s="54"/>
      <c r="ED906" s="54"/>
      <c r="EE906" s="54"/>
      <c r="EF906" s="54"/>
      <c r="EG906" s="54"/>
      <c r="EH906" s="54"/>
      <c r="EI906" s="54"/>
      <c r="EJ906" s="54"/>
      <c r="EK906" s="54"/>
      <c r="EL906" s="54"/>
      <c r="EM906" s="54"/>
      <c r="EN906" s="54"/>
      <c r="EO906" s="54"/>
      <c r="EP906" s="54"/>
      <c r="EQ906" s="54"/>
      <c r="ER906" s="54"/>
    </row>
    <row r="907" spans="1:148" x14ac:dyDescent="0.25">
      <c r="A907" s="76"/>
      <c r="B907" s="54"/>
      <c r="C907" s="54"/>
      <c r="D907" s="54"/>
      <c r="E907" s="54"/>
      <c r="F907" s="5"/>
      <c r="G907" s="8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  <c r="DK907" s="54"/>
      <c r="DL907" s="54"/>
      <c r="DM907" s="54"/>
      <c r="DN907" s="54"/>
      <c r="DO907" s="54"/>
      <c r="DP907" s="54"/>
      <c r="DQ907" s="54"/>
      <c r="DR907" s="54"/>
      <c r="DS907" s="54"/>
      <c r="DT907" s="54"/>
      <c r="DU907" s="54"/>
      <c r="DV907" s="54"/>
      <c r="DW907" s="54"/>
      <c r="DX907" s="54"/>
      <c r="DY907" s="54"/>
      <c r="DZ907" s="54"/>
      <c r="EA907" s="54"/>
      <c r="EB907" s="54"/>
      <c r="EC907" s="54"/>
      <c r="ED907" s="54"/>
      <c r="EE907" s="54"/>
      <c r="EF907" s="54"/>
      <c r="EG907" s="54"/>
      <c r="EH907" s="54"/>
      <c r="EI907" s="54"/>
      <c r="EJ907" s="54"/>
      <c r="EK907" s="54"/>
      <c r="EL907" s="54"/>
      <c r="EM907" s="54"/>
      <c r="EN907" s="54"/>
      <c r="EO907" s="54"/>
      <c r="EP907" s="54"/>
      <c r="EQ907" s="54"/>
      <c r="ER907" s="54"/>
    </row>
    <row r="908" spans="1:148" x14ac:dyDescent="0.25">
      <c r="A908" s="76"/>
      <c r="B908" s="54"/>
      <c r="C908" s="54"/>
      <c r="D908" s="54"/>
      <c r="E908" s="54"/>
      <c r="F908" s="5"/>
      <c r="G908" s="8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  <c r="DW908" s="54"/>
      <c r="DX908" s="54"/>
      <c r="DY908" s="54"/>
      <c r="DZ908" s="54"/>
      <c r="EA908" s="54"/>
      <c r="EB908" s="54"/>
      <c r="EC908" s="54"/>
      <c r="ED908" s="54"/>
      <c r="EE908" s="54"/>
      <c r="EF908" s="54"/>
      <c r="EG908" s="54"/>
      <c r="EH908" s="54"/>
      <c r="EI908" s="54"/>
      <c r="EJ908" s="54"/>
      <c r="EK908" s="54"/>
      <c r="EL908" s="54"/>
      <c r="EM908" s="54"/>
      <c r="EN908" s="54"/>
      <c r="EO908" s="54"/>
      <c r="EP908" s="54"/>
      <c r="EQ908" s="54"/>
      <c r="ER908" s="54"/>
    </row>
    <row r="909" spans="1:148" x14ac:dyDescent="0.25">
      <c r="A909" s="76"/>
      <c r="B909" s="54"/>
      <c r="C909" s="54"/>
      <c r="D909" s="54"/>
      <c r="E909" s="54"/>
      <c r="F909" s="5"/>
      <c r="G909" s="8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  <c r="DK909" s="54"/>
      <c r="DL909" s="54"/>
      <c r="DM909" s="54"/>
      <c r="DN909" s="54"/>
      <c r="DO909" s="54"/>
      <c r="DP909" s="54"/>
      <c r="DQ909" s="54"/>
      <c r="DR909" s="54"/>
      <c r="DS909" s="54"/>
      <c r="DT909" s="54"/>
      <c r="DU909" s="54"/>
      <c r="DV909" s="54"/>
      <c r="DW909" s="54"/>
      <c r="DX909" s="54"/>
      <c r="DY909" s="54"/>
      <c r="DZ909" s="54"/>
      <c r="EA909" s="54"/>
      <c r="EB909" s="54"/>
      <c r="EC909" s="54"/>
      <c r="ED909" s="54"/>
      <c r="EE909" s="54"/>
      <c r="EF909" s="54"/>
      <c r="EG909" s="54"/>
      <c r="EH909" s="54"/>
      <c r="EI909" s="54"/>
      <c r="EJ909" s="54"/>
      <c r="EK909" s="54"/>
      <c r="EL909" s="54"/>
      <c r="EM909" s="54"/>
      <c r="EN909" s="54"/>
      <c r="EO909" s="54"/>
      <c r="EP909" s="54"/>
      <c r="EQ909" s="54"/>
      <c r="ER909" s="54"/>
    </row>
    <row r="910" spans="1:148" x14ac:dyDescent="0.25">
      <c r="A910" s="76"/>
      <c r="B910" s="54"/>
      <c r="C910" s="54"/>
      <c r="D910" s="54"/>
      <c r="E910" s="54"/>
      <c r="F910" s="5"/>
      <c r="G910" s="8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  <c r="DK910" s="54"/>
      <c r="DL910" s="54"/>
      <c r="DM910" s="54"/>
      <c r="DN910" s="54"/>
      <c r="DO910" s="54"/>
      <c r="DP910" s="54"/>
      <c r="DQ910" s="54"/>
      <c r="DR910" s="54"/>
      <c r="DS910" s="54"/>
      <c r="DT910" s="54"/>
      <c r="DU910" s="54"/>
      <c r="DV910" s="54"/>
      <c r="DW910" s="54"/>
      <c r="DX910" s="54"/>
      <c r="DY910" s="54"/>
      <c r="DZ910" s="54"/>
      <c r="EA910" s="54"/>
      <c r="EB910" s="54"/>
      <c r="EC910" s="54"/>
      <c r="ED910" s="54"/>
      <c r="EE910" s="54"/>
      <c r="EF910" s="54"/>
      <c r="EG910" s="54"/>
      <c r="EH910" s="54"/>
      <c r="EI910" s="54"/>
      <c r="EJ910" s="54"/>
      <c r="EK910" s="54"/>
      <c r="EL910" s="54"/>
      <c r="EM910" s="54"/>
      <c r="EN910" s="54"/>
      <c r="EO910" s="54"/>
      <c r="EP910" s="54"/>
      <c r="EQ910" s="54"/>
      <c r="ER910" s="54"/>
    </row>
    <row r="911" spans="1:148" x14ac:dyDescent="0.25">
      <c r="A911" s="76"/>
      <c r="B911" s="54"/>
      <c r="C911" s="54"/>
      <c r="D911" s="54"/>
      <c r="E911" s="54"/>
      <c r="F911" s="5"/>
      <c r="G911" s="8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  <c r="DK911" s="54"/>
      <c r="DL911" s="54"/>
      <c r="DM911" s="54"/>
      <c r="DN911" s="54"/>
      <c r="DO911" s="54"/>
      <c r="DP911" s="54"/>
      <c r="DQ911" s="54"/>
      <c r="DR911" s="54"/>
      <c r="DS911" s="54"/>
      <c r="DT911" s="54"/>
      <c r="DU911" s="54"/>
      <c r="DV911" s="54"/>
      <c r="DW911" s="54"/>
      <c r="DX911" s="54"/>
      <c r="DY911" s="54"/>
      <c r="DZ911" s="54"/>
      <c r="EA911" s="54"/>
      <c r="EB911" s="54"/>
      <c r="EC911" s="54"/>
      <c r="ED911" s="54"/>
      <c r="EE911" s="54"/>
      <c r="EF911" s="54"/>
      <c r="EG911" s="54"/>
      <c r="EH911" s="54"/>
      <c r="EI911" s="54"/>
      <c r="EJ911" s="54"/>
      <c r="EK911" s="54"/>
      <c r="EL911" s="54"/>
      <c r="EM911" s="54"/>
      <c r="EN911" s="54"/>
      <c r="EO911" s="54"/>
      <c r="EP911" s="54"/>
      <c r="EQ911" s="54"/>
      <c r="ER911" s="54"/>
    </row>
    <row r="912" spans="1:148" x14ac:dyDescent="0.25">
      <c r="A912" s="76"/>
      <c r="B912" s="54"/>
      <c r="C912" s="54"/>
      <c r="D912" s="54"/>
      <c r="E912" s="54"/>
      <c r="F912" s="5"/>
      <c r="G912" s="8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  <c r="DW912" s="54"/>
      <c r="DX912" s="54"/>
      <c r="DY912" s="54"/>
      <c r="DZ912" s="54"/>
      <c r="EA912" s="54"/>
      <c r="EB912" s="54"/>
      <c r="EC912" s="54"/>
      <c r="ED912" s="54"/>
      <c r="EE912" s="54"/>
      <c r="EF912" s="54"/>
      <c r="EG912" s="54"/>
      <c r="EH912" s="54"/>
      <c r="EI912" s="54"/>
      <c r="EJ912" s="54"/>
      <c r="EK912" s="54"/>
      <c r="EL912" s="54"/>
      <c r="EM912" s="54"/>
      <c r="EN912" s="54"/>
      <c r="EO912" s="54"/>
      <c r="EP912" s="54"/>
      <c r="EQ912" s="54"/>
      <c r="ER912" s="54"/>
    </row>
    <row r="913" spans="1:148" x14ac:dyDescent="0.25">
      <c r="A913" s="76"/>
      <c r="B913" s="54"/>
      <c r="C913" s="54"/>
      <c r="D913" s="54"/>
      <c r="E913" s="54"/>
      <c r="F913" s="5"/>
      <c r="G913" s="8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  <c r="DK913" s="54"/>
      <c r="DL913" s="54"/>
      <c r="DM913" s="54"/>
      <c r="DN913" s="54"/>
      <c r="DO913" s="54"/>
      <c r="DP913" s="54"/>
      <c r="DQ913" s="54"/>
      <c r="DR913" s="54"/>
      <c r="DS913" s="54"/>
      <c r="DT913" s="54"/>
      <c r="DU913" s="54"/>
      <c r="DV913" s="54"/>
      <c r="DW913" s="54"/>
      <c r="DX913" s="54"/>
      <c r="DY913" s="54"/>
      <c r="DZ913" s="54"/>
      <c r="EA913" s="54"/>
      <c r="EB913" s="54"/>
      <c r="EC913" s="54"/>
      <c r="ED913" s="54"/>
      <c r="EE913" s="54"/>
      <c r="EF913" s="54"/>
      <c r="EG913" s="54"/>
      <c r="EH913" s="54"/>
      <c r="EI913" s="54"/>
      <c r="EJ913" s="54"/>
      <c r="EK913" s="54"/>
      <c r="EL913" s="54"/>
      <c r="EM913" s="54"/>
      <c r="EN913" s="54"/>
      <c r="EO913" s="54"/>
      <c r="EP913" s="54"/>
      <c r="EQ913" s="54"/>
      <c r="ER913" s="54"/>
    </row>
    <row r="914" spans="1:148" x14ac:dyDescent="0.25">
      <c r="A914" s="76"/>
      <c r="B914" s="54"/>
      <c r="C914" s="54"/>
      <c r="D914" s="54"/>
      <c r="E914" s="54"/>
      <c r="F914" s="5"/>
      <c r="G914" s="8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  <c r="DK914" s="54"/>
      <c r="DL914" s="54"/>
      <c r="DM914" s="54"/>
      <c r="DN914" s="54"/>
      <c r="DO914" s="54"/>
      <c r="DP914" s="54"/>
      <c r="DQ914" s="54"/>
      <c r="DR914" s="54"/>
      <c r="DS914" s="54"/>
      <c r="DT914" s="54"/>
      <c r="DU914" s="54"/>
      <c r="DV914" s="54"/>
      <c r="DW914" s="54"/>
      <c r="DX914" s="54"/>
      <c r="DY914" s="54"/>
      <c r="DZ914" s="54"/>
      <c r="EA914" s="54"/>
      <c r="EB914" s="54"/>
      <c r="EC914" s="54"/>
      <c r="ED914" s="54"/>
      <c r="EE914" s="54"/>
      <c r="EF914" s="54"/>
      <c r="EG914" s="54"/>
      <c r="EH914" s="54"/>
      <c r="EI914" s="54"/>
      <c r="EJ914" s="54"/>
      <c r="EK914" s="54"/>
      <c r="EL914" s="54"/>
      <c r="EM914" s="54"/>
      <c r="EN914" s="54"/>
      <c r="EO914" s="54"/>
      <c r="EP914" s="54"/>
      <c r="EQ914" s="54"/>
      <c r="ER914" s="54"/>
    </row>
    <row r="915" spans="1:148" x14ac:dyDescent="0.25">
      <c r="A915" s="76"/>
      <c r="B915" s="54"/>
      <c r="C915" s="54"/>
      <c r="D915" s="54"/>
      <c r="E915" s="54"/>
      <c r="F915" s="5"/>
      <c r="G915" s="8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  <c r="DK915" s="54"/>
      <c r="DL915" s="54"/>
      <c r="DM915" s="54"/>
      <c r="DN915" s="54"/>
      <c r="DO915" s="54"/>
      <c r="DP915" s="54"/>
      <c r="DQ915" s="54"/>
      <c r="DR915" s="54"/>
      <c r="DS915" s="54"/>
      <c r="DT915" s="54"/>
      <c r="DU915" s="54"/>
      <c r="DV915" s="54"/>
      <c r="DW915" s="54"/>
      <c r="DX915" s="54"/>
      <c r="DY915" s="54"/>
      <c r="DZ915" s="54"/>
      <c r="EA915" s="54"/>
      <c r="EB915" s="54"/>
      <c r="EC915" s="54"/>
      <c r="ED915" s="54"/>
      <c r="EE915" s="54"/>
      <c r="EF915" s="54"/>
      <c r="EG915" s="54"/>
      <c r="EH915" s="54"/>
      <c r="EI915" s="54"/>
      <c r="EJ915" s="54"/>
      <c r="EK915" s="54"/>
      <c r="EL915" s="54"/>
      <c r="EM915" s="54"/>
      <c r="EN915" s="54"/>
      <c r="EO915" s="54"/>
      <c r="EP915" s="54"/>
      <c r="EQ915" s="54"/>
      <c r="ER915" s="54"/>
    </row>
    <row r="916" spans="1:148" x14ac:dyDescent="0.25">
      <c r="A916" s="76"/>
      <c r="B916" s="54"/>
      <c r="C916" s="54"/>
      <c r="D916" s="54"/>
      <c r="E916" s="54"/>
      <c r="F916" s="5"/>
      <c r="G916" s="8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  <c r="DW916" s="54"/>
      <c r="DX916" s="54"/>
      <c r="DY916" s="54"/>
      <c r="DZ916" s="54"/>
      <c r="EA916" s="54"/>
      <c r="EB916" s="54"/>
      <c r="EC916" s="54"/>
      <c r="ED916" s="54"/>
      <c r="EE916" s="54"/>
      <c r="EF916" s="54"/>
      <c r="EG916" s="54"/>
      <c r="EH916" s="54"/>
      <c r="EI916" s="54"/>
      <c r="EJ916" s="54"/>
      <c r="EK916" s="54"/>
      <c r="EL916" s="54"/>
      <c r="EM916" s="54"/>
      <c r="EN916" s="54"/>
      <c r="EO916" s="54"/>
      <c r="EP916" s="54"/>
      <c r="EQ916" s="54"/>
      <c r="ER916" s="54"/>
    </row>
    <row r="917" spans="1:148" x14ac:dyDescent="0.25">
      <c r="A917" s="76"/>
      <c r="B917" s="54"/>
      <c r="C917" s="54"/>
      <c r="D917" s="54"/>
      <c r="E917" s="54"/>
      <c r="F917" s="5"/>
      <c r="G917" s="8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  <c r="DK917" s="54"/>
      <c r="DL917" s="54"/>
      <c r="DM917" s="54"/>
      <c r="DN917" s="54"/>
      <c r="DO917" s="54"/>
      <c r="DP917" s="54"/>
      <c r="DQ917" s="54"/>
      <c r="DR917" s="54"/>
      <c r="DS917" s="54"/>
      <c r="DT917" s="54"/>
      <c r="DU917" s="54"/>
      <c r="DV917" s="54"/>
      <c r="DW917" s="54"/>
      <c r="DX917" s="54"/>
      <c r="DY917" s="54"/>
      <c r="DZ917" s="54"/>
      <c r="EA917" s="54"/>
      <c r="EB917" s="54"/>
      <c r="EC917" s="54"/>
      <c r="ED917" s="54"/>
      <c r="EE917" s="54"/>
      <c r="EF917" s="54"/>
      <c r="EG917" s="54"/>
      <c r="EH917" s="54"/>
      <c r="EI917" s="54"/>
      <c r="EJ917" s="54"/>
      <c r="EK917" s="54"/>
      <c r="EL917" s="54"/>
      <c r="EM917" s="54"/>
      <c r="EN917" s="54"/>
      <c r="EO917" s="54"/>
      <c r="EP917" s="54"/>
      <c r="EQ917" s="54"/>
      <c r="ER917" s="54"/>
    </row>
    <row r="918" spans="1:148" x14ac:dyDescent="0.25">
      <c r="A918" s="76"/>
      <c r="B918" s="54"/>
      <c r="C918" s="54"/>
      <c r="D918" s="54"/>
      <c r="E918" s="54"/>
      <c r="F918" s="5"/>
      <c r="G918" s="8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  <c r="DK918" s="54"/>
      <c r="DL918" s="54"/>
      <c r="DM918" s="54"/>
      <c r="DN918" s="54"/>
      <c r="DO918" s="54"/>
      <c r="DP918" s="54"/>
      <c r="DQ918" s="54"/>
      <c r="DR918" s="54"/>
      <c r="DS918" s="54"/>
      <c r="DT918" s="54"/>
      <c r="DU918" s="54"/>
      <c r="DV918" s="54"/>
      <c r="DW918" s="54"/>
      <c r="DX918" s="54"/>
      <c r="DY918" s="54"/>
      <c r="DZ918" s="54"/>
      <c r="EA918" s="54"/>
      <c r="EB918" s="54"/>
      <c r="EC918" s="54"/>
      <c r="ED918" s="54"/>
      <c r="EE918" s="54"/>
      <c r="EF918" s="54"/>
      <c r="EG918" s="54"/>
      <c r="EH918" s="54"/>
      <c r="EI918" s="54"/>
      <c r="EJ918" s="54"/>
      <c r="EK918" s="54"/>
      <c r="EL918" s="54"/>
      <c r="EM918" s="54"/>
      <c r="EN918" s="54"/>
      <c r="EO918" s="54"/>
      <c r="EP918" s="54"/>
      <c r="EQ918" s="54"/>
      <c r="ER918" s="54"/>
    </row>
    <row r="919" spans="1:148" x14ac:dyDescent="0.25">
      <c r="A919" s="76"/>
      <c r="B919" s="54"/>
      <c r="C919" s="54"/>
      <c r="D919" s="54"/>
      <c r="E919" s="54"/>
      <c r="F919" s="5"/>
      <c r="G919" s="8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  <c r="DK919" s="54"/>
      <c r="DL919" s="54"/>
      <c r="DM919" s="54"/>
      <c r="DN919" s="54"/>
      <c r="DO919" s="54"/>
      <c r="DP919" s="54"/>
      <c r="DQ919" s="54"/>
      <c r="DR919" s="54"/>
      <c r="DS919" s="54"/>
      <c r="DT919" s="54"/>
      <c r="DU919" s="54"/>
      <c r="DV919" s="54"/>
      <c r="DW919" s="54"/>
      <c r="DX919" s="54"/>
      <c r="DY919" s="54"/>
      <c r="DZ919" s="54"/>
      <c r="EA919" s="54"/>
      <c r="EB919" s="54"/>
      <c r="EC919" s="54"/>
      <c r="ED919" s="54"/>
      <c r="EE919" s="54"/>
      <c r="EF919" s="54"/>
      <c r="EG919" s="54"/>
      <c r="EH919" s="54"/>
      <c r="EI919" s="54"/>
      <c r="EJ919" s="54"/>
      <c r="EK919" s="54"/>
      <c r="EL919" s="54"/>
      <c r="EM919" s="54"/>
      <c r="EN919" s="54"/>
      <c r="EO919" s="54"/>
      <c r="EP919" s="54"/>
      <c r="EQ919" s="54"/>
      <c r="ER919" s="54"/>
    </row>
    <row r="920" spans="1:148" x14ac:dyDescent="0.25">
      <c r="A920" s="76"/>
      <c r="B920" s="54"/>
      <c r="C920" s="54"/>
      <c r="D920" s="54"/>
      <c r="E920" s="54"/>
      <c r="F920" s="5"/>
      <c r="G920" s="8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  <c r="DW920" s="54"/>
      <c r="DX920" s="54"/>
      <c r="DY920" s="54"/>
      <c r="DZ920" s="54"/>
      <c r="EA920" s="54"/>
      <c r="EB920" s="54"/>
      <c r="EC920" s="54"/>
      <c r="ED920" s="54"/>
      <c r="EE920" s="54"/>
      <c r="EF920" s="54"/>
      <c r="EG920" s="54"/>
      <c r="EH920" s="54"/>
      <c r="EI920" s="54"/>
      <c r="EJ920" s="54"/>
      <c r="EK920" s="54"/>
      <c r="EL920" s="54"/>
      <c r="EM920" s="54"/>
      <c r="EN920" s="54"/>
      <c r="EO920" s="54"/>
      <c r="EP920" s="54"/>
      <c r="EQ920" s="54"/>
      <c r="ER920" s="54"/>
    </row>
    <row r="921" spans="1:148" x14ac:dyDescent="0.25">
      <c r="A921" s="76"/>
      <c r="B921" s="54"/>
      <c r="C921" s="54"/>
      <c r="D921" s="54"/>
      <c r="E921" s="54"/>
      <c r="F921" s="5"/>
      <c r="G921" s="8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  <c r="DK921" s="54"/>
      <c r="DL921" s="54"/>
      <c r="DM921" s="54"/>
      <c r="DN921" s="54"/>
      <c r="DO921" s="54"/>
      <c r="DP921" s="54"/>
      <c r="DQ921" s="54"/>
      <c r="DR921" s="54"/>
      <c r="DS921" s="54"/>
      <c r="DT921" s="54"/>
      <c r="DU921" s="54"/>
      <c r="DV921" s="54"/>
      <c r="DW921" s="54"/>
      <c r="DX921" s="54"/>
      <c r="DY921" s="54"/>
      <c r="DZ921" s="54"/>
      <c r="EA921" s="54"/>
      <c r="EB921" s="54"/>
      <c r="EC921" s="54"/>
      <c r="ED921" s="54"/>
      <c r="EE921" s="54"/>
      <c r="EF921" s="54"/>
      <c r="EG921" s="54"/>
      <c r="EH921" s="54"/>
      <c r="EI921" s="54"/>
      <c r="EJ921" s="54"/>
      <c r="EK921" s="54"/>
      <c r="EL921" s="54"/>
      <c r="EM921" s="54"/>
      <c r="EN921" s="54"/>
      <c r="EO921" s="54"/>
      <c r="EP921" s="54"/>
      <c r="EQ921" s="54"/>
      <c r="ER921" s="54"/>
    </row>
    <row r="922" spans="1:148" x14ac:dyDescent="0.25">
      <c r="A922" s="76"/>
      <c r="B922" s="54"/>
      <c r="C922" s="54"/>
      <c r="D922" s="54"/>
      <c r="E922" s="54"/>
      <c r="F922" s="5"/>
      <c r="G922" s="8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  <c r="DK922" s="54"/>
      <c r="DL922" s="54"/>
      <c r="DM922" s="54"/>
      <c r="DN922" s="54"/>
      <c r="DO922" s="54"/>
      <c r="DP922" s="54"/>
      <c r="DQ922" s="54"/>
      <c r="DR922" s="54"/>
      <c r="DS922" s="54"/>
      <c r="DT922" s="54"/>
      <c r="DU922" s="54"/>
      <c r="DV922" s="54"/>
      <c r="DW922" s="54"/>
      <c r="DX922" s="54"/>
      <c r="DY922" s="54"/>
      <c r="DZ922" s="54"/>
      <c r="EA922" s="54"/>
      <c r="EB922" s="54"/>
      <c r="EC922" s="54"/>
      <c r="ED922" s="54"/>
      <c r="EE922" s="54"/>
      <c r="EF922" s="54"/>
      <c r="EG922" s="54"/>
      <c r="EH922" s="54"/>
      <c r="EI922" s="54"/>
      <c r="EJ922" s="54"/>
      <c r="EK922" s="54"/>
      <c r="EL922" s="54"/>
      <c r="EM922" s="54"/>
      <c r="EN922" s="54"/>
      <c r="EO922" s="54"/>
      <c r="EP922" s="54"/>
      <c r="EQ922" s="54"/>
      <c r="ER922" s="54"/>
    </row>
    <row r="923" spans="1:148" x14ac:dyDescent="0.25">
      <c r="A923" s="76"/>
      <c r="B923" s="54"/>
      <c r="C923" s="54"/>
      <c r="D923" s="54"/>
      <c r="E923" s="54"/>
      <c r="F923" s="5"/>
      <c r="G923" s="8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  <c r="DK923" s="54"/>
      <c r="DL923" s="54"/>
      <c r="DM923" s="54"/>
      <c r="DN923" s="54"/>
      <c r="DO923" s="54"/>
      <c r="DP923" s="54"/>
      <c r="DQ923" s="54"/>
      <c r="DR923" s="54"/>
      <c r="DS923" s="54"/>
      <c r="DT923" s="54"/>
      <c r="DU923" s="54"/>
      <c r="DV923" s="54"/>
      <c r="DW923" s="54"/>
      <c r="DX923" s="54"/>
      <c r="DY923" s="54"/>
      <c r="DZ923" s="54"/>
      <c r="EA923" s="54"/>
      <c r="EB923" s="54"/>
      <c r="EC923" s="54"/>
      <c r="ED923" s="54"/>
      <c r="EE923" s="54"/>
      <c r="EF923" s="54"/>
      <c r="EG923" s="54"/>
      <c r="EH923" s="54"/>
      <c r="EI923" s="54"/>
      <c r="EJ923" s="54"/>
      <c r="EK923" s="54"/>
      <c r="EL923" s="54"/>
      <c r="EM923" s="54"/>
      <c r="EN923" s="54"/>
      <c r="EO923" s="54"/>
      <c r="EP923" s="54"/>
      <c r="EQ923" s="54"/>
      <c r="ER923" s="54"/>
    </row>
    <row r="924" spans="1:148" x14ac:dyDescent="0.25">
      <c r="A924" s="76"/>
      <c r="B924" s="54"/>
      <c r="C924" s="54"/>
      <c r="D924" s="54"/>
      <c r="E924" s="54"/>
      <c r="F924" s="5"/>
      <c r="G924" s="8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  <c r="DW924" s="54"/>
      <c r="DX924" s="54"/>
      <c r="DY924" s="54"/>
      <c r="DZ924" s="54"/>
      <c r="EA924" s="54"/>
      <c r="EB924" s="54"/>
      <c r="EC924" s="54"/>
      <c r="ED924" s="54"/>
      <c r="EE924" s="54"/>
      <c r="EF924" s="54"/>
      <c r="EG924" s="54"/>
      <c r="EH924" s="54"/>
      <c r="EI924" s="54"/>
      <c r="EJ924" s="54"/>
      <c r="EK924" s="54"/>
      <c r="EL924" s="54"/>
      <c r="EM924" s="54"/>
      <c r="EN924" s="54"/>
      <c r="EO924" s="54"/>
      <c r="EP924" s="54"/>
      <c r="EQ924" s="54"/>
      <c r="ER924" s="54"/>
    </row>
    <row r="925" spans="1:148" x14ac:dyDescent="0.25">
      <c r="A925" s="76"/>
      <c r="B925" s="54"/>
      <c r="C925" s="54"/>
      <c r="D925" s="54"/>
      <c r="E925" s="54"/>
      <c r="F925" s="5"/>
      <c r="G925" s="8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  <c r="DK925" s="54"/>
      <c r="DL925" s="54"/>
      <c r="DM925" s="54"/>
      <c r="DN925" s="54"/>
      <c r="DO925" s="54"/>
      <c r="DP925" s="54"/>
      <c r="DQ925" s="54"/>
      <c r="DR925" s="54"/>
      <c r="DS925" s="54"/>
      <c r="DT925" s="54"/>
      <c r="DU925" s="54"/>
      <c r="DV925" s="54"/>
      <c r="DW925" s="54"/>
      <c r="DX925" s="54"/>
      <c r="DY925" s="54"/>
      <c r="DZ925" s="54"/>
      <c r="EA925" s="54"/>
      <c r="EB925" s="54"/>
      <c r="EC925" s="54"/>
      <c r="ED925" s="54"/>
      <c r="EE925" s="54"/>
      <c r="EF925" s="54"/>
      <c r="EG925" s="54"/>
      <c r="EH925" s="54"/>
      <c r="EI925" s="54"/>
      <c r="EJ925" s="54"/>
      <c r="EK925" s="54"/>
      <c r="EL925" s="54"/>
      <c r="EM925" s="54"/>
      <c r="EN925" s="54"/>
      <c r="EO925" s="54"/>
      <c r="EP925" s="54"/>
      <c r="EQ925" s="54"/>
      <c r="ER925" s="54"/>
    </row>
    <row r="926" spans="1:148" x14ac:dyDescent="0.25">
      <c r="A926" s="76"/>
      <c r="B926" s="54"/>
      <c r="C926" s="54"/>
      <c r="D926" s="54"/>
      <c r="E926" s="54"/>
      <c r="F926" s="5"/>
      <c r="G926" s="8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  <c r="DK926" s="54"/>
      <c r="DL926" s="54"/>
      <c r="DM926" s="54"/>
      <c r="DN926" s="54"/>
      <c r="DO926" s="54"/>
      <c r="DP926" s="54"/>
      <c r="DQ926" s="54"/>
      <c r="DR926" s="54"/>
      <c r="DS926" s="54"/>
      <c r="DT926" s="54"/>
      <c r="DU926" s="54"/>
      <c r="DV926" s="54"/>
      <c r="DW926" s="54"/>
      <c r="DX926" s="54"/>
      <c r="DY926" s="54"/>
      <c r="DZ926" s="54"/>
      <c r="EA926" s="54"/>
      <c r="EB926" s="54"/>
      <c r="EC926" s="54"/>
      <c r="ED926" s="54"/>
      <c r="EE926" s="54"/>
      <c r="EF926" s="54"/>
      <c r="EG926" s="54"/>
      <c r="EH926" s="54"/>
      <c r="EI926" s="54"/>
      <c r="EJ926" s="54"/>
      <c r="EK926" s="54"/>
      <c r="EL926" s="54"/>
      <c r="EM926" s="54"/>
      <c r="EN926" s="54"/>
      <c r="EO926" s="54"/>
      <c r="EP926" s="54"/>
      <c r="EQ926" s="54"/>
      <c r="ER926" s="54"/>
    </row>
    <row r="927" spans="1:148" x14ac:dyDescent="0.25">
      <c r="A927" s="76"/>
      <c r="B927" s="54"/>
      <c r="C927" s="54"/>
      <c r="D927" s="54"/>
      <c r="E927" s="54"/>
      <c r="F927" s="5"/>
      <c r="G927" s="8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  <c r="DK927" s="54"/>
      <c r="DL927" s="54"/>
      <c r="DM927" s="54"/>
      <c r="DN927" s="54"/>
      <c r="DO927" s="54"/>
      <c r="DP927" s="54"/>
      <c r="DQ927" s="54"/>
      <c r="DR927" s="54"/>
      <c r="DS927" s="54"/>
      <c r="DT927" s="54"/>
      <c r="DU927" s="54"/>
      <c r="DV927" s="54"/>
      <c r="DW927" s="54"/>
      <c r="DX927" s="54"/>
      <c r="DY927" s="54"/>
      <c r="DZ927" s="54"/>
      <c r="EA927" s="54"/>
      <c r="EB927" s="54"/>
      <c r="EC927" s="54"/>
      <c r="ED927" s="54"/>
      <c r="EE927" s="54"/>
      <c r="EF927" s="54"/>
      <c r="EG927" s="54"/>
      <c r="EH927" s="54"/>
      <c r="EI927" s="54"/>
      <c r="EJ927" s="54"/>
      <c r="EK927" s="54"/>
      <c r="EL927" s="54"/>
      <c r="EM927" s="54"/>
      <c r="EN927" s="54"/>
      <c r="EO927" s="54"/>
      <c r="EP927" s="54"/>
      <c r="EQ927" s="54"/>
      <c r="ER927" s="54"/>
    </row>
    <row r="928" spans="1:148" x14ac:dyDescent="0.25">
      <c r="A928" s="76"/>
      <c r="B928" s="54"/>
      <c r="C928" s="54"/>
      <c r="D928" s="54"/>
      <c r="E928" s="54"/>
      <c r="F928" s="5"/>
      <c r="G928" s="8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  <c r="DW928" s="54"/>
      <c r="DX928" s="54"/>
      <c r="DY928" s="54"/>
      <c r="DZ928" s="54"/>
      <c r="EA928" s="54"/>
      <c r="EB928" s="54"/>
      <c r="EC928" s="54"/>
      <c r="ED928" s="54"/>
      <c r="EE928" s="54"/>
      <c r="EF928" s="54"/>
      <c r="EG928" s="54"/>
      <c r="EH928" s="54"/>
      <c r="EI928" s="54"/>
      <c r="EJ928" s="54"/>
      <c r="EK928" s="54"/>
      <c r="EL928" s="54"/>
      <c r="EM928" s="54"/>
      <c r="EN928" s="54"/>
      <c r="EO928" s="54"/>
      <c r="EP928" s="54"/>
      <c r="EQ928" s="54"/>
      <c r="ER928" s="54"/>
    </row>
    <row r="929" spans="1:148" x14ac:dyDescent="0.25">
      <c r="A929" s="76"/>
      <c r="B929" s="54"/>
      <c r="C929" s="54"/>
      <c r="D929" s="54"/>
      <c r="E929" s="54"/>
      <c r="F929" s="5"/>
      <c r="G929" s="8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  <c r="DK929" s="54"/>
      <c r="DL929" s="54"/>
      <c r="DM929" s="54"/>
      <c r="DN929" s="54"/>
      <c r="DO929" s="54"/>
      <c r="DP929" s="54"/>
      <c r="DQ929" s="54"/>
      <c r="DR929" s="54"/>
      <c r="DS929" s="54"/>
      <c r="DT929" s="54"/>
      <c r="DU929" s="54"/>
      <c r="DV929" s="54"/>
      <c r="DW929" s="54"/>
      <c r="DX929" s="54"/>
      <c r="DY929" s="54"/>
      <c r="DZ929" s="54"/>
      <c r="EA929" s="54"/>
      <c r="EB929" s="54"/>
      <c r="EC929" s="54"/>
      <c r="ED929" s="54"/>
      <c r="EE929" s="54"/>
      <c r="EF929" s="54"/>
      <c r="EG929" s="54"/>
      <c r="EH929" s="54"/>
      <c r="EI929" s="54"/>
      <c r="EJ929" s="54"/>
      <c r="EK929" s="54"/>
      <c r="EL929" s="54"/>
      <c r="EM929" s="54"/>
      <c r="EN929" s="54"/>
      <c r="EO929" s="54"/>
      <c r="EP929" s="54"/>
      <c r="EQ929" s="54"/>
      <c r="ER929" s="54"/>
    </row>
    <row r="930" spans="1:148" x14ac:dyDescent="0.25">
      <c r="A930" s="76"/>
      <c r="B930" s="54"/>
      <c r="C930" s="54"/>
      <c r="D930" s="54"/>
      <c r="E930" s="54"/>
      <c r="F930" s="5"/>
      <c r="G930" s="8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  <c r="DK930" s="54"/>
      <c r="DL930" s="54"/>
      <c r="DM930" s="54"/>
      <c r="DN930" s="54"/>
      <c r="DO930" s="54"/>
      <c r="DP930" s="54"/>
      <c r="DQ930" s="54"/>
      <c r="DR930" s="54"/>
      <c r="DS930" s="54"/>
      <c r="DT930" s="54"/>
      <c r="DU930" s="54"/>
      <c r="DV930" s="54"/>
      <c r="DW930" s="54"/>
      <c r="DX930" s="54"/>
      <c r="DY930" s="54"/>
      <c r="DZ930" s="54"/>
      <c r="EA930" s="54"/>
      <c r="EB930" s="54"/>
      <c r="EC930" s="54"/>
      <c r="ED930" s="54"/>
      <c r="EE930" s="54"/>
      <c r="EF930" s="54"/>
      <c r="EG930" s="54"/>
      <c r="EH930" s="54"/>
      <c r="EI930" s="54"/>
      <c r="EJ930" s="54"/>
      <c r="EK930" s="54"/>
      <c r="EL930" s="54"/>
      <c r="EM930" s="54"/>
      <c r="EN930" s="54"/>
      <c r="EO930" s="54"/>
      <c r="EP930" s="54"/>
      <c r="EQ930" s="54"/>
      <c r="ER930" s="54"/>
    </row>
    <row r="931" spans="1:148" x14ac:dyDescent="0.25">
      <c r="A931" s="76"/>
      <c r="B931" s="54"/>
      <c r="C931" s="54"/>
      <c r="D931" s="54"/>
      <c r="E931" s="54"/>
      <c r="F931" s="5"/>
      <c r="G931" s="8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  <c r="DK931" s="54"/>
      <c r="DL931" s="54"/>
      <c r="DM931" s="54"/>
      <c r="DN931" s="54"/>
      <c r="DO931" s="54"/>
      <c r="DP931" s="54"/>
      <c r="DQ931" s="54"/>
      <c r="DR931" s="54"/>
      <c r="DS931" s="54"/>
      <c r="DT931" s="54"/>
      <c r="DU931" s="54"/>
      <c r="DV931" s="54"/>
      <c r="DW931" s="54"/>
      <c r="DX931" s="54"/>
      <c r="DY931" s="54"/>
      <c r="DZ931" s="54"/>
      <c r="EA931" s="54"/>
      <c r="EB931" s="54"/>
      <c r="EC931" s="54"/>
      <c r="ED931" s="54"/>
      <c r="EE931" s="54"/>
      <c r="EF931" s="54"/>
      <c r="EG931" s="54"/>
      <c r="EH931" s="54"/>
      <c r="EI931" s="54"/>
      <c r="EJ931" s="54"/>
      <c r="EK931" s="54"/>
      <c r="EL931" s="54"/>
      <c r="EM931" s="54"/>
      <c r="EN931" s="54"/>
      <c r="EO931" s="54"/>
      <c r="EP931" s="54"/>
      <c r="EQ931" s="54"/>
      <c r="ER931" s="54"/>
    </row>
    <row r="932" spans="1:148" x14ac:dyDescent="0.25">
      <c r="A932" s="76"/>
      <c r="B932" s="54"/>
      <c r="C932" s="54"/>
      <c r="D932" s="54"/>
      <c r="E932" s="54"/>
      <c r="F932" s="5"/>
      <c r="G932" s="8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  <c r="DW932" s="54"/>
      <c r="DX932" s="54"/>
      <c r="DY932" s="54"/>
      <c r="DZ932" s="54"/>
      <c r="EA932" s="54"/>
      <c r="EB932" s="54"/>
      <c r="EC932" s="54"/>
      <c r="ED932" s="54"/>
      <c r="EE932" s="54"/>
      <c r="EF932" s="54"/>
      <c r="EG932" s="54"/>
      <c r="EH932" s="54"/>
      <c r="EI932" s="54"/>
      <c r="EJ932" s="54"/>
      <c r="EK932" s="54"/>
      <c r="EL932" s="54"/>
      <c r="EM932" s="54"/>
      <c r="EN932" s="54"/>
      <c r="EO932" s="54"/>
      <c r="EP932" s="54"/>
      <c r="EQ932" s="54"/>
      <c r="ER932" s="54"/>
    </row>
    <row r="933" spans="1:148" x14ac:dyDescent="0.25">
      <c r="A933" s="76"/>
      <c r="B933" s="54"/>
      <c r="C933" s="54"/>
      <c r="D933" s="54"/>
      <c r="E933" s="54"/>
      <c r="F933" s="5"/>
      <c r="G933" s="8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  <c r="DK933" s="54"/>
      <c r="DL933" s="54"/>
      <c r="DM933" s="54"/>
      <c r="DN933" s="54"/>
      <c r="DO933" s="54"/>
      <c r="DP933" s="54"/>
      <c r="DQ933" s="54"/>
      <c r="DR933" s="54"/>
      <c r="DS933" s="54"/>
      <c r="DT933" s="54"/>
      <c r="DU933" s="54"/>
      <c r="DV933" s="54"/>
      <c r="DW933" s="54"/>
      <c r="DX933" s="54"/>
      <c r="DY933" s="54"/>
      <c r="DZ933" s="54"/>
      <c r="EA933" s="54"/>
      <c r="EB933" s="54"/>
      <c r="EC933" s="54"/>
      <c r="ED933" s="54"/>
      <c r="EE933" s="54"/>
      <c r="EF933" s="54"/>
      <c r="EG933" s="54"/>
      <c r="EH933" s="54"/>
      <c r="EI933" s="54"/>
      <c r="EJ933" s="54"/>
      <c r="EK933" s="54"/>
      <c r="EL933" s="54"/>
      <c r="EM933" s="54"/>
      <c r="EN933" s="54"/>
      <c r="EO933" s="54"/>
      <c r="EP933" s="54"/>
      <c r="EQ933" s="54"/>
      <c r="ER933" s="54"/>
    </row>
    <row r="934" spans="1:148" x14ac:dyDescent="0.25">
      <c r="A934" s="76"/>
      <c r="B934" s="54"/>
      <c r="C934" s="54"/>
      <c r="D934" s="54"/>
      <c r="E934" s="54"/>
      <c r="F934" s="5"/>
      <c r="G934" s="8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  <c r="DK934" s="54"/>
      <c r="DL934" s="54"/>
      <c r="DM934" s="54"/>
      <c r="DN934" s="54"/>
      <c r="DO934" s="54"/>
      <c r="DP934" s="54"/>
      <c r="DQ934" s="54"/>
      <c r="DR934" s="54"/>
      <c r="DS934" s="54"/>
      <c r="DT934" s="54"/>
      <c r="DU934" s="54"/>
      <c r="DV934" s="54"/>
      <c r="DW934" s="54"/>
      <c r="DX934" s="54"/>
      <c r="DY934" s="54"/>
      <c r="DZ934" s="54"/>
      <c r="EA934" s="54"/>
      <c r="EB934" s="54"/>
      <c r="EC934" s="54"/>
      <c r="ED934" s="54"/>
      <c r="EE934" s="54"/>
      <c r="EF934" s="54"/>
      <c r="EG934" s="54"/>
      <c r="EH934" s="54"/>
      <c r="EI934" s="54"/>
      <c r="EJ934" s="54"/>
      <c r="EK934" s="54"/>
      <c r="EL934" s="54"/>
      <c r="EM934" s="54"/>
      <c r="EN934" s="54"/>
      <c r="EO934" s="54"/>
      <c r="EP934" s="54"/>
      <c r="EQ934" s="54"/>
      <c r="ER934" s="54"/>
    </row>
    <row r="935" spans="1:148" x14ac:dyDescent="0.25">
      <c r="A935" s="76"/>
      <c r="B935" s="54"/>
      <c r="C935" s="54"/>
      <c r="D935" s="54"/>
      <c r="E935" s="54"/>
      <c r="F935" s="5"/>
      <c r="G935" s="8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  <c r="DK935" s="54"/>
      <c r="DL935" s="54"/>
      <c r="DM935" s="54"/>
      <c r="DN935" s="54"/>
      <c r="DO935" s="54"/>
      <c r="DP935" s="54"/>
      <c r="DQ935" s="54"/>
      <c r="DR935" s="54"/>
      <c r="DS935" s="54"/>
      <c r="DT935" s="54"/>
      <c r="DU935" s="54"/>
      <c r="DV935" s="54"/>
      <c r="DW935" s="54"/>
      <c r="DX935" s="54"/>
      <c r="DY935" s="54"/>
      <c r="DZ935" s="54"/>
      <c r="EA935" s="54"/>
      <c r="EB935" s="54"/>
      <c r="EC935" s="54"/>
      <c r="ED935" s="54"/>
      <c r="EE935" s="54"/>
      <c r="EF935" s="54"/>
      <c r="EG935" s="54"/>
      <c r="EH935" s="54"/>
      <c r="EI935" s="54"/>
      <c r="EJ935" s="54"/>
      <c r="EK935" s="54"/>
      <c r="EL935" s="54"/>
      <c r="EM935" s="54"/>
      <c r="EN935" s="54"/>
      <c r="EO935" s="54"/>
      <c r="EP935" s="54"/>
      <c r="EQ935" s="54"/>
      <c r="ER935" s="54"/>
    </row>
    <row r="936" spans="1:148" x14ac:dyDescent="0.25">
      <c r="A936" s="76"/>
      <c r="B936" s="54"/>
      <c r="C936" s="54"/>
      <c r="D936" s="54"/>
      <c r="E936" s="54"/>
      <c r="F936" s="5"/>
      <c r="G936" s="8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  <c r="DW936" s="54"/>
      <c r="DX936" s="54"/>
      <c r="DY936" s="54"/>
      <c r="DZ936" s="54"/>
      <c r="EA936" s="54"/>
      <c r="EB936" s="54"/>
      <c r="EC936" s="54"/>
      <c r="ED936" s="54"/>
      <c r="EE936" s="54"/>
      <c r="EF936" s="54"/>
      <c r="EG936" s="54"/>
      <c r="EH936" s="54"/>
      <c r="EI936" s="54"/>
      <c r="EJ936" s="54"/>
      <c r="EK936" s="54"/>
      <c r="EL936" s="54"/>
      <c r="EM936" s="54"/>
      <c r="EN936" s="54"/>
      <c r="EO936" s="54"/>
      <c r="EP936" s="54"/>
      <c r="EQ936" s="54"/>
      <c r="ER936" s="54"/>
    </row>
    <row r="937" spans="1:148" x14ac:dyDescent="0.25">
      <c r="A937" s="76"/>
      <c r="B937" s="54"/>
      <c r="C937" s="54"/>
      <c r="D937" s="54"/>
      <c r="E937" s="54"/>
      <c r="F937" s="5"/>
      <c r="G937" s="8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  <c r="DK937" s="54"/>
      <c r="DL937" s="54"/>
      <c r="DM937" s="54"/>
      <c r="DN937" s="54"/>
      <c r="DO937" s="54"/>
      <c r="DP937" s="54"/>
      <c r="DQ937" s="54"/>
      <c r="DR937" s="54"/>
      <c r="DS937" s="54"/>
      <c r="DT937" s="54"/>
      <c r="DU937" s="54"/>
      <c r="DV937" s="54"/>
      <c r="DW937" s="54"/>
      <c r="DX937" s="54"/>
      <c r="DY937" s="54"/>
      <c r="DZ937" s="54"/>
      <c r="EA937" s="54"/>
      <c r="EB937" s="54"/>
      <c r="EC937" s="54"/>
      <c r="ED937" s="54"/>
      <c r="EE937" s="54"/>
      <c r="EF937" s="54"/>
      <c r="EG937" s="54"/>
      <c r="EH937" s="54"/>
      <c r="EI937" s="54"/>
      <c r="EJ937" s="54"/>
      <c r="EK937" s="54"/>
      <c r="EL937" s="54"/>
      <c r="EM937" s="54"/>
      <c r="EN937" s="54"/>
      <c r="EO937" s="54"/>
      <c r="EP937" s="54"/>
      <c r="EQ937" s="54"/>
      <c r="ER937" s="54"/>
    </row>
    <row r="938" spans="1:148" x14ac:dyDescent="0.25">
      <c r="A938" s="76"/>
      <c r="B938" s="54"/>
      <c r="C938" s="54"/>
      <c r="D938" s="54"/>
      <c r="E938" s="54"/>
      <c r="F938" s="5"/>
      <c r="G938" s="8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  <c r="DK938" s="54"/>
      <c r="DL938" s="54"/>
      <c r="DM938" s="54"/>
      <c r="DN938" s="54"/>
      <c r="DO938" s="54"/>
      <c r="DP938" s="54"/>
      <c r="DQ938" s="54"/>
      <c r="DR938" s="54"/>
      <c r="DS938" s="54"/>
      <c r="DT938" s="54"/>
      <c r="DU938" s="54"/>
      <c r="DV938" s="54"/>
      <c r="DW938" s="54"/>
      <c r="DX938" s="54"/>
      <c r="DY938" s="54"/>
      <c r="DZ938" s="54"/>
      <c r="EA938" s="54"/>
      <c r="EB938" s="54"/>
      <c r="EC938" s="54"/>
      <c r="ED938" s="54"/>
      <c r="EE938" s="54"/>
      <c r="EF938" s="54"/>
      <c r="EG938" s="54"/>
      <c r="EH938" s="54"/>
      <c r="EI938" s="54"/>
      <c r="EJ938" s="54"/>
      <c r="EK938" s="54"/>
      <c r="EL938" s="54"/>
      <c r="EM938" s="54"/>
      <c r="EN938" s="54"/>
      <c r="EO938" s="54"/>
      <c r="EP938" s="54"/>
      <c r="EQ938" s="54"/>
      <c r="ER938" s="54"/>
    </row>
    <row r="939" spans="1:148" x14ac:dyDescent="0.25">
      <c r="A939" s="76"/>
      <c r="B939" s="54"/>
      <c r="C939" s="54"/>
      <c r="D939" s="54"/>
      <c r="E939" s="54"/>
      <c r="F939" s="5"/>
      <c r="G939" s="8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  <c r="DK939" s="54"/>
      <c r="DL939" s="54"/>
      <c r="DM939" s="54"/>
      <c r="DN939" s="54"/>
      <c r="DO939" s="54"/>
      <c r="DP939" s="54"/>
      <c r="DQ939" s="54"/>
      <c r="DR939" s="54"/>
      <c r="DS939" s="54"/>
      <c r="DT939" s="54"/>
      <c r="DU939" s="54"/>
      <c r="DV939" s="54"/>
      <c r="DW939" s="54"/>
      <c r="DX939" s="54"/>
      <c r="DY939" s="54"/>
      <c r="DZ939" s="54"/>
      <c r="EA939" s="54"/>
      <c r="EB939" s="54"/>
      <c r="EC939" s="54"/>
      <c r="ED939" s="54"/>
      <c r="EE939" s="54"/>
      <c r="EF939" s="54"/>
      <c r="EG939" s="54"/>
      <c r="EH939" s="54"/>
      <c r="EI939" s="54"/>
      <c r="EJ939" s="54"/>
      <c r="EK939" s="54"/>
      <c r="EL939" s="54"/>
      <c r="EM939" s="54"/>
      <c r="EN939" s="54"/>
      <c r="EO939" s="54"/>
      <c r="EP939" s="54"/>
      <c r="EQ939" s="54"/>
      <c r="ER939" s="54"/>
    </row>
    <row r="940" spans="1:148" x14ac:dyDescent="0.25">
      <c r="A940" s="76"/>
      <c r="B940" s="54"/>
      <c r="C940" s="54"/>
      <c r="D940" s="54"/>
      <c r="E940" s="54"/>
      <c r="F940" s="5"/>
      <c r="G940" s="8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  <c r="DW940" s="54"/>
      <c r="DX940" s="54"/>
      <c r="DY940" s="54"/>
      <c r="DZ940" s="54"/>
      <c r="EA940" s="54"/>
      <c r="EB940" s="54"/>
      <c r="EC940" s="54"/>
      <c r="ED940" s="54"/>
      <c r="EE940" s="54"/>
      <c r="EF940" s="54"/>
      <c r="EG940" s="54"/>
      <c r="EH940" s="54"/>
      <c r="EI940" s="54"/>
      <c r="EJ940" s="54"/>
      <c r="EK940" s="54"/>
      <c r="EL940" s="54"/>
      <c r="EM940" s="54"/>
      <c r="EN940" s="54"/>
      <c r="EO940" s="54"/>
      <c r="EP940" s="54"/>
      <c r="EQ940" s="54"/>
      <c r="ER940" s="54"/>
    </row>
    <row r="941" spans="1:148" x14ac:dyDescent="0.25">
      <c r="A941" s="76"/>
      <c r="B941" s="54"/>
      <c r="C941" s="54"/>
      <c r="D941" s="54"/>
      <c r="E941" s="54"/>
      <c r="F941" s="5"/>
      <c r="G941" s="8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  <c r="DK941" s="54"/>
      <c r="DL941" s="54"/>
      <c r="DM941" s="54"/>
      <c r="DN941" s="54"/>
      <c r="DO941" s="54"/>
      <c r="DP941" s="54"/>
      <c r="DQ941" s="54"/>
      <c r="DR941" s="54"/>
      <c r="DS941" s="54"/>
      <c r="DT941" s="54"/>
      <c r="DU941" s="54"/>
      <c r="DV941" s="54"/>
      <c r="DW941" s="54"/>
      <c r="DX941" s="54"/>
      <c r="DY941" s="54"/>
      <c r="DZ941" s="54"/>
      <c r="EA941" s="54"/>
      <c r="EB941" s="54"/>
      <c r="EC941" s="54"/>
      <c r="ED941" s="54"/>
      <c r="EE941" s="54"/>
      <c r="EF941" s="54"/>
      <c r="EG941" s="54"/>
      <c r="EH941" s="54"/>
      <c r="EI941" s="54"/>
      <c r="EJ941" s="54"/>
      <c r="EK941" s="54"/>
      <c r="EL941" s="54"/>
      <c r="EM941" s="54"/>
      <c r="EN941" s="54"/>
      <c r="EO941" s="54"/>
      <c r="EP941" s="54"/>
      <c r="EQ941" s="54"/>
      <c r="ER941" s="54"/>
    </row>
    <row r="942" spans="1:148" x14ac:dyDescent="0.25">
      <c r="A942" s="76"/>
      <c r="B942" s="54"/>
      <c r="C942" s="54"/>
      <c r="D942" s="54"/>
      <c r="E942" s="54"/>
      <c r="F942" s="5"/>
      <c r="G942" s="8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  <c r="DK942" s="54"/>
      <c r="DL942" s="54"/>
      <c r="DM942" s="54"/>
      <c r="DN942" s="54"/>
      <c r="DO942" s="54"/>
      <c r="DP942" s="54"/>
      <c r="DQ942" s="54"/>
      <c r="DR942" s="54"/>
      <c r="DS942" s="54"/>
      <c r="DT942" s="54"/>
      <c r="DU942" s="54"/>
      <c r="DV942" s="54"/>
      <c r="DW942" s="54"/>
      <c r="DX942" s="54"/>
      <c r="DY942" s="54"/>
      <c r="DZ942" s="54"/>
      <c r="EA942" s="54"/>
      <c r="EB942" s="54"/>
      <c r="EC942" s="54"/>
      <c r="ED942" s="54"/>
      <c r="EE942" s="54"/>
      <c r="EF942" s="54"/>
      <c r="EG942" s="54"/>
      <c r="EH942" s="54"/>
      <c r="EI942" s="54"/>
      <c r="EJ942" s="54"/>
      <c r="EK942" s="54"/>
      <c r="EL942" s="54"/>
      <c r="EM942" s="54"/>
      <c r="EN942" s="54"/>
      <c r="EO942" s="54"/>
      <c r="EP942" s="54"/>
      <c r="EQ942" s="54"/>
      <c r="ER942" s="54"/>
    </row>
    <row r="943" spans="1:148" x14ac:dyDescent="0.25">
      <c r="A943" s="76"/>
      <c r="B943" s="54"/>
      <c r="C943" s="54"/>
      <c r="D943" s="54"/>
      <c r="E943" s="54"/>
      <c r="F943" s="5"/>
      <c r="G943" s="8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  <c r="DK943" s="54"/>
      <c r="DL943" s="54"/>
      <c r="DM943" s="54"/>
      <c r="DN943" s="54"/>
      <c r="DO943" s="54"/>
      <c r="DP943" s="54"/>
      <c r="DQ943" s="54"/>
      <c r="DR943" s="54"/>
      <c r="DS943" s="54"/>
      <c r="DT943" s="54"/>
      <c r="DU943" s="54"/>
      <c r="DV943" s="54"/>
      <c r="DW943" s="54"/>
      <c r="DX943" s="54"/>
      <c r="DY943" s="54"/>
      <c r="DZ943" s="54"/>
      <c r="EA943" s="54"/>
      <c r="EB943" s="54"/>
      <c r="EC943" s="54"/>
      <c r="ED943" s="54"/>
      <c r="EE943" s="54"/>
      <c r="EF943" s="54"/>
      <c r="EG943" s="54"/>
      <c r="EH943" s="54"/>
      <c r="EI943" s="54"/>
      <c r="EJ943" s="54"/>
      <c r="EK943" s="54"/>
      <c r="EL943" s="54"/>
      <c r="EM943" s="54"/>
      <c r="EN943" s="54"/>
      <c r="EO943" s="54"/>
      <c r="EP943" s="54"/>
      <c r="EQ943" s="54"/>
      <c r="ER943" s="54"/>
    </row>
    <row r="944" spans="1:148" x14ac:dyDescent="0.25">
      <c r="A944" s="76"/>
      <c r="B944" s="54"/>
      <c r="C944" s="54"/>
      <c r="D944" s="54"/>
      <c r="E944" s="54"/>
      <c r="F944" s="5"/>
      <c r="G944" s="8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  <c r="DW944" s="54"/>
      <c r="DX944" s="54"/>
      <c r="DY944" s="54"/>
      <c r="DZ944" s="54"/>
      <c r="EA944" s="54"/>
      <c r="EB944" s="54"/>
      <c r="EC944" s="54"/>
      <c r="ED944" s="54"/>
      <c r="EE944" s="54"/>
      <c r="EF944" s="54"/>
      <c r="EG944" s="54"/>
      <c r="EH944" s="54"/>
      <c r="EI944" s="54"/>
      <c r="EJ944" s="54"/>
      <c r="EK944" s="54"/>
      <c r="EL944" s="54"/>
      <c r="EM944" s="54"/>
      <c r="EN944" s="54"/>
      <c r="EO944" s="54"/>
      <c r="EP944" s="54"/>
      <c r="EQ944" s="54"/>
      <c r="ER944" s="54"/>
    </row>
    <row r="945" spans="1:148" x14ac:dyDescent="0.25">
      <c r="A945" s="76"/>
      <c r="B945" s="54"/>
      <c r="C945" s="54"/>
      <c r="D945" s="54"/>
      <c r="E945" s="54"/>
      <c r="F945" s="5"/>
      <c r="G945" s="8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  <c r="DK945" s="54"/>
      <c r="DL945" s="54"/>
      <c r="DM945" s="54"/>
      <c r="DN945" s="54"/>
      <c r="DO945" s="54"/>
      <c r="DP945" s="54"/>
      <c r="DQ945" s="54"/>
      <c r="DR945" s="54"/>
      <c r="DS945" s="54"/>
      <c r="DT945" s="54"/>
      <c r="DU945" s="54"/>
      <c r="DV945" s="54"/>
      <c r="DW945" s="54"/>
      <c r="DX945" s="54"/>
      <c r="DY945" s="54"/>
      <c r="DZ945" s="54"/>
      <c r="EA945" s="54"/>
      <c r="EB945" s="54"/>
      <c r="EC945" s="54"/>
      <c r="ED945" s="54"/>
      <c r="EE945" s="54"/>
      <c r="EF945" s="54"/>
      <c r="EG945" s="54"/>
      <c r="EH945" s="54"/>
      <c r="EI945" s="54"/>
      <c r="EJ945" s="54"/>
      <c r="EK945" s="54"/>
      <c r="EL945" s="54"/>
      <c r="EM945" s="54"/>
      <c r="EN945" s="54"/>
      <c r="EO945" s="54"/>
      <c r="EP945" s="54"/>
      <c r="EQ945" s="54"/>
      <c r="ER945" s="54"/>
    </row>
    <row r="946" spans="1:148" x14ac:dyDescent="0.25">
      <c r="A946" s="76"/>
      <c r="B946" s="54"/>
      <c r="C946" s="54"/>
      <c r="D946" s="54"/>
      <c r="E946" s="54"/>
      <c r="F946" s="5"/>
      <c r="G946" s="8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  <c r="DK946" s="54"/>
      <c r="DL946" s="54"/>
      <c r="DM946" s="54"/>
      <c r="DN946" s="54"/>
      <c r="DO946" s="54"/>
      <c r="DP946" s="54"/>
      <c r="DQ946" s="54"/>
      <c r="DR946" s="54"/>
      <c r="DS946" s="54"/>
      <c r="DT946" s="54"/>
      <c r="DU946" s="54"/>
      <c r="DV946" s="54"/>
      <c r="DW946" s="54"/>
      <c r="DX946" s="54"/>
      <c r="DY946" s="54"/>
      <c r="DZ946" s="54"/>
      <c r="EA946" s="54"/>
      <c r="EB946" s="54"/>
      <c r="EC946" s="54"/>
      <c r="ED946" s="54"/>
      <c r="EE946" s="54"/>
      <c r="EF946" s="54"/>
      <c r="EG946" s="54"/>
      <c r="EH946" s="54"/>
      <c r="EI946" s="54"/>
      <c r="EJ946" s="54"/>
      <c r="EK946" s="54"/>
      <c r="EL946" s="54"/>
      <c r="EM946" s="54"/>
      <c r="EN946" s="54"/>
      <c r="EO946" s="54"/>
      <c r="EP946" s="54"/>
      <c r="EQ946" s="54"/>
      <c r="ER946" s="54"/>
    </row>
    <row r="947" spans="1:148" x14ac:dyDescent="0.25">
      <c r="A947" s="76"/>
      <c r="B947" s="54"/>
      <c r="C947" s="54"/>
      <c r="D947" s="54"/>
      <c r="E947" s="54"/>
      <c r="F947" s="5"/>
      <c r="G947" s="8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  <c r="DK947" s="54"/>
      <c r="DL947" s="54"/>
      <c r="DM947" s="54"/>
      <c r="DN947" s="54"/>
      <c r="DO947" s="54"/>
      <c r="DP947" s="54"/>
      <c r="DQ947" s="54"/>
      <c r="DR947" s="54"/>
      <c r="DS947" s="54"/>
      <c r="DT947" s="54"/>
      <c r="DU947" s="54"/>
      <c r="DV947" s="54"/>
      <c r="DW947" s="54"/>
      <c r="DX947" s="54"/>
      <c r="DY947" s="54"/>
      <c r="DZ947" s="54"/>
      <c r="EA947" s="54"/>
      <c r="EB947" s="54"/>
      <c r="EC947" s="54"/>
      <c r="ED947" s="54"/>
      <c r="EE947" s="54"/>
      <c r="EF947" s="54"/>
      <c r="EG947" s="54"/>
      <c r="EH947" s="54"/>
      <c r="EI947" s="54"/>
      <c r="EJ947" s="54"/>
      <c r="EK947" s="54"/>
      <c r="EL947" s="54"/>
      <c r="EM947" s="54"/>
      <c r="EN947" s="54"/>
      <c r="EO947" s="54"/>
      <c r="EP947" s="54"/>
      <c r="EQ947" s="54"/>
      <c r="ER947" s="54"/>
    </row>
    <row r="948" spans="1:148" x14ac:dyDescent="0.25">
      <c r="A948" s="76"/>
      <c r="B948" s="54"/>
      <c r="C948" s="54"/>
      <c r="D948" s="54"/>
      <c r="E948" s="54"/>
      <c r="F948" s="5"/>
      <c r="G948" s="8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  <c r="DW948" s="54"/>
      <c r="DX948" s="54"/>
      <c r="DY948" s="54"/>
      <c r="DZ948" s="54"/>
      <c r="EA948" s="54"/>
      <c r="EB948" s="54"/>
      <c r="EC948" s="54"/>
      <c r="ED948" s="54"/>
      <c r="EE948" s="54"/>
      <c r="EF948" s="54"/>
      <c r="EG948" s="54"/>
      <c r="EH948" s="54"/>
      <c r="EI948" s="54"/>
      <c r="EJ948" s="54"/>
      <c r="EK948" s="54"/>
      <c r="EL948" s="54"/>
      <c r="EM948" s="54"/>
      <c r="EN948" s="54"/>
      <c r="EO948" s="54"/>
      <c r="EP948" s="54"/>
      <c r="EQ948" s="54"/>
      <c r="ER948" s="54"/>
    </row>
    <row r="949" spans="1:148" x14ac:dyDescent="0.25">
      <c r="A949" s="76"/>
      <c r="B949" s="54"/>
      <c r="C949" s="54"/>
      <c r="D949" s="54"/>
      <c r="E949" s="54"/>
      <c r="F949" s="5"/>
      <c r="G949" s="8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  <c r="DK949" s="54"/>
      <c r="DL949" s="54"/>
      <c r="DM949" s="54"/>
      <c r="DN949" s="54"/>
      <c r="DO949" s="54"/>
      <c r="DP949" s="54"/>
      <c r="DQ949" s="54"/>
      <c r="DR949" s="54"/>
      <c r="DS949" s="54"/>
      <c r="DT949" s="54"/>
      <c r="DU949" s="54"/>
      <c r="DV949" s="54"/>
      <c r="DW949" s="54"/>
      <c r="DX949" s="54"/>
      <c r="DY949" s="54"/>
      <c r="DZ949" s="54"/>
      <c r="EA949" s="54"/>
      <c r="EB949" s="54"/>
      <c r="EC949" s="54"/>
      <c r="ED949" s="54"/>
      <c r="EE949" s="54"/>
      <c r="EF949" s="54"/>
      <c r="EG949" s="54"/>
      <c r="EH949" s="54"/>
      <c r="EI949" s="54"/>
      <c r="EJ949" s="54"/>
      <c r="EK949" s="54"/>
      <c r="EL949" s="54"/>
      <c r="EM949" s="54"/>
      <c r="EN949" s="54"/>
      <c r="EO949" s="54"/>
      <c r="EP949" s="54"/>
      <c r="EQ949" s="54"/>
      <c r="ER949" s="54"/>
    </row>
    <row r="950" spans="1:148" x14ac:dyDescent="0.25">
      <c r="A950" s="76"/>
      <c r="B950" s="54"/>
      <c r="C950" s="54"/>
      <c r="D950" s="54"/>
      <c r="E950" s="54"/>
      <c r="F950" s="5"/>
      <c r="G950" s="8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  <c r="DK950" s="54"/>
      <c r="DL950" s="54"/>
      <c r="DM950" s="54"/>
      <c r="DN950" s="54"/>
      <c r="DO950" s="54"/>
      <c r="DP950" s="54"/>
      <c r="DQ950" s="54"/>
      <c r="DR950" s="54"/>
      <c r="DS950" s="54"/>
      <c r="DT950" s="54"/>
      <c r="DU950" s="54"/>
      <c r="DV950" s="54"/>
      <c r="DW950" s="54"/>
      <c r="DX950" s="54"/>
      <c r="DY950" s="54"/>
      <c r="DZ950" s="54"/>
      <c r="EA950" s="54"/>
      <c r="EB950" s="54"/>
      <c r="EC950" s="54"/>
      <c r="ED950" s="54"/>
      <c r="EE950" s="54"/>
      <c r="EF950" s="54"/>
      <c r="EG950" s="54"/>
      <c r="EH950" s="54"/>
      <c r="EI950" s="54"/>
      <c r="EJ950" s="54"/>
      <c r="EK950" s="54"/>
      <c r="EL950" s="54"/>
      <c r="EM950" s="54"/>
      <c r="EN950" s="54"/>
      <c r="EO950" s="54"/>
      <c r="EP950" s="54"/>
      <c r="EQ950" s="54"/>
      <c r="ER950" s="54"/>
    </row>
    <row r="951" spans="1:148" x14ac:dyDescent="0.25">
      <c r="A951" s="76"/>
      <c r="B951" s="54"/>
      <c r="C951" s="54"/>
      <c r="D951" s="54"/>
      <c r="E951" s="54"/>
      <c r="F951" s="5"/>
      <c r="G951" s="8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  <c r="DK951" s="54"/>
      <c r="DL951" s="54"/>
      <c r="DM951" s="54"/>
      <c r="DN951" s="54"/>
      <c r="DO951" s="54"/>
      <c r="DP951" s="54"/>
      <c r="DQ951" s="54"/>
      <c r="DR951" s="54"/>
      <c r="DS951" s="54"/>
      <c r="DT951" s="54"/>
      <c r="DU951" s="54"/>
      <c r="DV951" s="54"/>
      <c r="DW951" s="54"/>
      <c r="DX951" s="54"/>
      <c r="DY951" s="54"/>
      <c r="DZ951" s="54"/>
      <c r="EA951" s="54"/>
      <c r="EB951" s="54"/>
      <c r="EC951" s="54"/>
      <c r="ED951" s="54"/>
      <c r="EE951" s="54"/>
      <c r="EF951" s="54"/>
      <c r="EG951" s="54"/>
      <c r="EH951" s="54"/>
      <c r="EI951" s="54"/>
      <c r="EJ951" s="54"/>
      <c r="EK951" s="54"/>
      <c r="EL951" s="54"/>
      <c r="EM951" s="54"/>
      <c r="EN951" s="54"/>
      <c r="EO951" s="54"/>
      <c r="EP951" s="54"/>
      <c r="EQ951" s="54"/>
      <c r="ER951" s="54"/>
    </row>
    <row r="952" spans="1:148" x14ac:dyDescent="0.25">
      <c r="A952" s="76"/>
      <c r="B952" s="54"/>
      <c r="C952" s="54"/>
      <c r="D952" s="54"/>
      <c r="E952" s="54"/>
      <c r="F952" s="5"/>
      <c r="G952" s="8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  <c r="DW952" s="54"/>
      <c r="DX952" s="54"/>
      <c r="DY952" s="54"/>
      <c r="DZ952" s="54"/>
      <c r="EA952" s="54"/>
      <c r="EB952" s="54"/>
      <c r="EC952" s="54"/>
      <c r="ED952" s="54"/>
      <c r="EE952" s="54"/>
      <c r="EF952" s="54"/>
      <c r="EG952" s="54"/>
      <c r="EH952" s="54"/>
      <c r="EI952" s="54"/>
      <c r="EJ952" s="54"/>
      <c r="EK952" s="54"/>
      <c r="EL952" s="54"/>
      <c r="EM952" s="54"/>
      <c r="EN952" s="54"/>
      <c r="EO952" s="54"/>
      <c r="EP952" s="54"/>
      <c r="EQ952" s="54"/>
      <c r="ER952" s="54"/>
    </row>
    <row r="953" spans="1:148" x14ac:dyDescent="0.25">
      <c r="A953" s="76"/>
      <c r="B953" s="54"/>
      <c r="C953" s="54"/>
      <c r="D953" s="54"/>
      <c r="E953" s="54"/>
      <c r="F953" s="5"/>
      <c r="G953" s="8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  <c r="DK953" s="54"/>
      <c r="DL953" s="54"/>
      <c r="DM953" s="54"/>
      <c r="DN953" s="54"/>
      <c r="DO953" s="54"/>
      <c r="DP953" s="54"/>
      <c r="DQ953" s="54"/>
      <c r="DR953" s="54"/>
      <c r="DS953" s="54"/>
      <c r="DT953" s="54"/>
      <c r="DU953" s="54"/>
      <c r="DV953" s="54"/>
      <c r="DW953" s="54"/>
      <c r="DX953" s="54"/>
      <c r="DY953" s="54"/>
      <c r="DZ953" s="54"/>
      <c r="EA953" s="54"/>
      <c r="EB953" s="54"/>
      <c r="EC953" s="54"/>
      <c r="ED953" s="54"/>
      <c r="EE953" s="54"/>
      <c r="EF953" s="54"/>
      <c r="EG953" s="54"/>
      <c r="EH953" s="54"/>
      <c r="EI953" s="54"/>
      <c r="EJ953" s="54"/>
      <c r="EK953" s="54"/>
      <c r="EL953" s="54"/>
      <c r="EM953" s="54"/>
      <c r="EN953" s="54"/>
      <c r="EO953" s="54"/>
      <c r="EP953" s="54"/>
      <c r="EQ953" s="54"/>
      <c r="ER953" s="54"/>
    </row>
    <row r="954" spans="1:148" x14ac:dyDescent="0.25">
      <c r="A954" s="76"/>
      <c r="B954" s="54"/>
      <c r="C954" s="54"/>
      <c r="D954" s="54"/>
      <c r="E954" s="54"/>
      <c r="F954" s="5"/>
      <c r="G954" s="8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  <c r="DK954" s="54"/>
      <c r="DL954" s="54"/>
      <c r="DM954" s="54"/>
      <c r="DN954" s="54"/>
      <c r="DO954" s="54"/>
      <c r="DP954" s="54"/>
      <c r="DQ954" s="54"/>
      <c r="DR954" s="54"/>
      <c r="DS954" s="54"/>
      <c r="DT954" s="54"/>
      <c r="DU954" s="54"/>
      <c r="DV954" s="54"/>
      <c r="DW954" s="54"/>
      <c r="DX954" s="54"/>
      <c r="DY954" s="54"/>
      <c r="DZ954" s="54"/>
      <c r="EA954" s="54"/>
      <c r="EB954" s="54"/>
      <c r="EC954" s="54"/>
      <c r="ED954" s="54"/>
      <c r="EE954" s="54"/>
      <c r="EF954" s="54"/>
      <c r="EG954" s="54"/>
      <c r="EH954" s="54"/>
      <c r="EI954" s="54"/>
      <c r="EJ954" s="54"/>
      <c r="EK954" s="54"/>
      <c r="EL954" s="54"/>
      <c r="EM954" s="54"/>
      <c r="EN954" s="54"/>
      <c r="EO954" s="54"/>
      <c r="EP954" s="54"/>
      <c r="EQ954" s="54"/>
      <c r="ER954" s="54"/>
    </row>
    <row r="955" spans="1:148" x14ac:dyDescent="0.25">
      <c r="A955" s="76"/>
      <c r="B955" s="54"/>
      <c r="C955" s="54"/>
      <c r="D955" s="54"/>
      <c r="E955" s="54"/>
      <c r="F955" s="5"/>
      <c r="G955" s="8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  <c r="DK955" s="54"/>
      <c r="DL955" s="54"/>
      <c r="DM955" s="54"/>
      <c r="DN955" s="54"/>
      <c r="DO955" s="54"/>
      <c r="DP955" s="54"/>
      <c r="DQ955" s="54"/>
      <c r="DR955" s="54"/>
      <c r="DS955" s="54"/>
      <c r="DT955" s="54"/>
      <c r="DU955" s="54"/>
      <c r="DV955" s="54"/>
      <c r="DW955" s="54"/>
      <c r="DX955" s="54"/>
      <c r="DY955" s="54"/>
      <c r="DZ955" s="54"/>
      <c r="EA955" s="54"/>
      <c r="EB955" s="54"/>
      <c r="EC955" s="54"/>
      <c r="ED955" s="54"/>
      <c r="EE955" s="54"/>
      <c r="EF955" s="54"/>
      <c r="EG955" s="54"/>
      <c r="EH955" s="54"/>
      <c r="EI955" s="54"/>
      <c r="EJ955" s="54"/>
      <c r="EK955" s="54"/>
      <c r="EL955" s="54"/>
      <c r="EM955" s="54"/>
      <c r="EN955" s="54"/>
      <c r="EO955" s="54"/>
      <c r="EP955" s="54"/>
      <c r="EQ955" s="54"/>
      <c r="ER955" s="54"/>
    </row>
    <row r="956" spans="1:148" x14ac:dyDescent="0.25">
      <c r="A956" s="76"/>
      <c r="B956" s="54"/>
      <c r="C956" s="54"/>
      <c r="D956" s="54"/>
      <c r="E956" s="54"/>
      <c r="F956" s="5"/>
      <c r="G956" s="8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  <c r="DW956" s="54"/>
      <c r="DX956" s="54"/>
      <c r="DY956" s="54"/>
      <c r="DZ956" s="54"/>
      <c r="EA956" s="54"/>
      <c r="EB956" s="54"/>
      <c r="EC956" s="54"/>
      <c r="ED956" s="54"/>
      <c r="EE956" s="54"/>
      <c r="EF956" s="54"/>
      <c r="EG956" s="54"/>
      <c r="EH956" s="54"/>
      <c r="EI956" s="54"/>
      <c r="EJ956" s="54"/>
      <c r="EK956" s="54"/>
      <c r="EL956" s="54"/>
      <c r="EM956" s="54"/>
      <c r="EN956" s="54"/>
      <c r="EO956" s="54"/>
      <c r="EP956" s="54"/>
      <c r="EQ956" s="54"/>
      <c r="ER956" s="54"/>
    </row>
    <row r="957" spans="1:148" x14ac:dyDescent="0.25">
      <c r="A957" s="76"/>
      <c r="B957" s="54"/>
      <c r="C957" s="54"/>
      <c r="D957" s="54"/>
      <c r="E957" s="54"/>
      <c r="F957" s="5"/>
      <c r="G957" s="8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  <c r="DK957" s="54"/>
      <c r="DL957" s="54"/>
      <c r="DM957" s="54"/>
      <c r="DN957" s="54"/>
      <c r="DO957" s="54"/>
      <c r="DP957" s="54"/>
      <c r="DQ957" s="54"/>
      <c r="DR957" s="54"/>
      <c r="DS957" s="54"/>
      <c r="DT957" s="54"/>
      <c r="DU957" s="54"/>
      <c r="DV957" s="54"/>
      <c r="DW957" s="54"/>
      <c r="DX957" s="54"/>
      <c r="DY957" s="54"/>
      <c r="DZ957" s="54"/>
      <c r="EA957" s="54"/>
      <c r="EB957" s="54"/>
      <c r="EC957" s="54"/>
      <c r="ED957" s="54"/>
      <c r="EE957" s="54"/>
      <c r="EF957" s="54"/>
      <c r="EG957" s="54"/>
      <c r="EH957" s="54"/>
      <c r="EI957" s="54"/>
      <c r="EJ957" s="54"/>
      <c r="EK957" s="54"/>
      <c r="EL957" s="54"/>
      <c r="EM957" s="54"/>
      <c r="EN957" s="54"/>
      <c r="EO957" s="54"/>
      <c r="EP957" s="54"/>
      <c r="EQ957" s="54"/>
      <c r="ER957" s="54"/>
    </row>
    <row r="958" spans="1:148" x14ac:dyDescent="0.25">
      <c r="A958" s="76"/>
      <c r="B958" s="54"/>
      <c r="C958" s="54"/>
      <c r="D958" s="54"/>
      <c r="E958" s="54"/>
      <c r="F958" s="5"/>
      <c r="G958" s="8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  <c r="DK958" s="54"/>
      <c r="DL958" s="54"/>
      <c r="DM958" s="54"/>
      <c r="DN958" s="54"/>
      <c r="DO958" s="54"/>
      <c r="DP958" s="54"/>
      <c r="DQ958" s="54"/>
      <c r="DR958" s="54"/>
      <c r="DS958" s="54"/>
      <c r="DT958" s="54"/>
      <c r="DU958" s="54"/>
      <c r="DV958" s="54"/>
      <c r="DW958" s="54"/>
      <c r="DX958" s="54"/>
      <c r="DY958" s="54"/>
      <c r="DZ958" s="54"/>
      <c r="EA958" s="54"/>
      <c r="EB958" s="54"/>
      <c r="EC958" s="54"/>
      <c r="ED958" s="54"/>
      <c r="EE958" s="54"/>
      <c r="EF958" s="54"/>
      <c r="EG958" s="54"/>
      <c r="EH958" s="54"/>
      <c r="EI958" s="54"/>
      <c r="EJ958" s="54"/>
      <c r="EK958" s="54"/>
      <c r="EL958" s="54"/>
      <c r="EM958" s="54"/>
      <c r="EN958" s="54"/>
      <c r="EO958" s="54"/>
      <c r="EP958" s="54"/>
      <c r="EQ958" s="54"/>
      <c r="ER958" s="54"/>
    </row>
    <row r="959" spans="1:148" x14ac:dyDescent="0.25">
      <c r="A959" s="76"/>
      <c r="B959" s="54"/>
      <c r="C959" s="54"/>
      <c r="D959" s="54"/>
      <c r="E959" s="54"/>
      <c r="F959" s="5"/>
      <c r="G959" s="8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  <c r="BV959" s="54"/>
      <c r="BW959" s="54"/>
      <c r="BX959" s="54"/>
      <c r="BY959" s="54"/>
      <c r="BZ959" s="54"/>
      <c r="CA959" s="54"/>
      <c r="CB959" s="54"/>
      <c r="CC959" s="54"/>
      <c r="CD959" s="54"/>
      <c r="CE959" s="54"/>
      <c r="CF959" s="54"/>
      <c r="CG959" s="54"/>
      <c r="CH959" s="54"/>
      <c r="CI959" s="54"/>
      <c r="CJ959" s="54"/>
      <c r="CK959" s="54"/>
      <c r="CL959" s="54"/>
      <c r="CM959" s="54"/>
      <c r="CN959" s="54"/>
      <c r="CO959" s="54"/>
      <c r="CP959" s="54"/>
      <c r="CQ959" s="54"/>
      <c r="CR959" s="54"/>
      <c r="CS959" s="54"/>
      <c r="CT959" s="54"/>
      <c r="CU959" s="54"/>
      <c r="CV959" s="54"/>
      <c r="CW959" s="54"/>
      <c r="CX959" s="54"/>
      <c r="CY959" s="54"/>
      <c r="CZ959" s="54"/>
      <c r="DA959" s="54"/>
      <c r="DB959" s="54"/>
      <c r="DC959" s="54"/>
      <c r="DD959" s="54"/>
      <c r="DE959" s="54"/>
      <c r="DF959" s="54"/>
      <c r="DG959" s="54"/>
      <c r="DH959" s="54"/>
      <c r="DI959" s="54"/>
      <c r="DJ959" s="54"/>
      <c r="DK959" s="54"/>
      <c r="DL959" s="54"/>
      <c r="DM959" s="54"/>
      <c r="DN959" s="54"/>
      <c r="DO959" s="54"/>
      <c r="DP959" s="54"/>
      <c r="DQ959" s="54"/>
      <c r="DR959" s="54"/>
      <c r="DS959" s="54"/>
      <c r="DT959" s="54"/>
      <c r="DU959" s="54"/>
      <c r="DV959" s="54"/>
      <c r="DW959" s="54"/>
      <c r="DX959" s="54"/>
      <c r="DY959" s="54"/>
      <c r="DZ959" s="54"/>
      <c r="EA959" s="54"/>
      <c r="EB959" s="54"/>
      <c r="EC959" s="54"/>
      <c r="ED959" s="54"/>
      <c r="EE959" s="54"/>
      <c r="EF959" s="54"/>
      <c r="EG959" s="54"/>
      <c r="EH959" s="54"/>
      <c r="EI959" s="54"/>
      <c r="EJ959" s="54"/>
      <c r="EK959" s="54"/>
      <c r="EL959" s="54"/>
      <c r="EM959" s="54"/>
      <c r="EN959" s="54"/>
      <c r="EO959" s="54"/>
      <c r="EP959" s="54"/>
      <c r="EQ959" s="54"/>
      <c r="ER959" s="54"/>
    </row>
    <row r="960" spans="1:148" x14ac:dyDescent="0.25">
      <c r="A960" s="76"/>
      <c r="B960" s="54"/>
      <c r="C960" s="54"/>
      <c r="D960" s="54"/>
      <c r="E960" s="54"/>
      <c r="F960" s="5"/>
      <c r="G960" s="8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D960" s="54"/>
      <c r="CE960" s="54"/>
      <c r="CF960" s="54"/>
      <c r="CG960" s="54"/>
      <c r="CH960" s="54"/>
      <c r="CI960" s="54"/>
      <c r="CJ960" s="54"/>
      <c r="CK960" s="54"/>
      <c r="CL960" s="54"/>
      <c r="CM960" s="54"/>
      <c r="CN960" s="54"/>
      <c r="CO960" s="54"/>
      <c r="CP960" s="54"/>
      <c r="CQ960" s="54"/>
      <c r="CR960" s="54"/>
      <c r="CS960" s="54"/>
      <c r="CT960" s="54"/>
      <c r="CU960" s="54"/>
      <c r="CV960" s="54"/>
      <c r="CW960" s="54"/>
      <c r="CX960" s="54"/>
      <c r="CY960" s="54"/>
      <c r="CZ960" s="54"/>
      <c r="DA960" s="54"/>
      <c r="DB960" s="54"/>
      <c r="DC960" s="54"/>
      <c r="DD960" s="54"/>
      <c r="DE960" s="54"/>
      <c r="DF960" s="54"/>
      <c r="DG960" s="54"/>
      <c r="DH960" s="54"/>
      <c r="DI960" s="54"/>
      <c r="DJ960" s="54"/>
      <c r="DK960" s="54"/>
      <c r="DL960" s="54"/>
      <c r="DM960" s="54"/>
      <c r="DN960" s="54"/>
      <c r="DO960" s="54"/>
      <c r="DP960" s="54"/>
      <c r="DQ960" s="54"/>
      <c r="DR960" s="54"/>
      <c r="DS960" s="54"/>
      <c r="DT960" s="54"/>
      <c r="DU960" s="54"/>
      <c r="DV960" s="54"/>
      <c r="DW960" s="54"/>
      <c r="DX960" s="54"/>
      <c r="DY960" s="54"/>
      <c r="DZ960" s="54"/>
      <c r="EA960" s="54"/>
      <c r="EB960" s="54"/>
      <c r="EC960" s="54"/>
      <c r="ED960" s="54"/>
      <c r="EE960" s="54"/>
      <c r="EF960" s="54"/>
      <c r="EG960" s="54"/>
      <c r="EH960" s="54"/>
      <c r="EI960" s="54"/>
      <c r="EJ960" s="54"/>
      <c r="EK960" s="54"/>
      <c r="EL960" s="54"/>
      <c r="EM960" s="54"/>
      <c r="EN960" s="54"/>
      <c r="EO960" s="54"/>
      <c r="EP960" s="54"/>
      <c r="EQ960" s="54"/>
      <c r="ER960" s="54"/>
    </row>
    <row r="961" spans="1:148" x14ac:dyDescent="0.25">
      <c r="A961" s="76"/>
      <c r="B961" s="54"/>
      <c r="C961" s="54"/>
      <c r="D961" s="54"/>
      <c r="E961" s="54"/>
      <c r="F961" s="5"/>
      <c r="G961" s="8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  <c r="BV961" s="54"/>
      <c r="BW961" s="54"/>
      <c r="BX961" s="54"/>
      <c r="BY961" s="54"/>
      <c r="BZ961" s="54"/>
      <c r="CA961" s="54"/>
      <c r="CB961" s="54"/>
      <c r="CC961" s="54"/>
      <c r="CD961" s="54"/>
      <c r="CE961" s="54"/>
      <c r="CF961" s="54"/>
      <c r="CG961" s="54"/>
      <c r="CH961" s="54"/>
      <c r="CI961" s="54"/>
      <c r="CJ961" s="54"/>
      <c r="CK961" s="54"/>
      <c r="CL961" s="54"/>
      <c r="CM961" s="54"/>
      <c r="CN961" s="54"/>
      <c r="CO961" s="54"/>
      <c r="CP961" s="54"/>
      <c r="CQ961" s="54"/>
      <c r="CR961" s="54"/>
      <c r="CS961" s="54"/>
      <c r="CT961" s="54"/>
      <c r="CU961" s="54"/>
      <c r="CV961" s="54"/>
      <c r="CW961" s="54"/>
      <c r="CX961" s="54"/>
      <c r="CY961" s="54"/>
      <c r="CZ961" s="54"/>
      <c r="DA961" s="54"/>
      <c r="DB961" s="54"/>
      <c r="DC961" s="54"/>
      <c r="DD961" s="54"/>
      <c r="DE961" s="54"/>
      <c r="DF961" s="54"/>
      <c r="DG961" s="54"/>
      <c r="DH961" s="54"/>
      <c r="DI961" s="54"/>
      <c r="DJ961" s="54"/>
      <c r="DK961" s="54"/>
      <c r="DL961" s="54"/>
      <c r="DM961" s="54"/>
      <c r="DN961" s="54"/>
      <c r="DO961" s="54"/>
      <c r="DP961" s="54"/>
      <c r="DQ961" s="54"/>
      <c r="DR961" s="54"/>
      <c r="DS961" s="54"/>
      <c r="DT961" s="54"/>
      <c r="DU961" s="54"/>
      <c r="DV961" s="54"/>
      <c r="DW961" s="54"/>
      <c r="DX961" s="54"/>
      <c r="DY961" s="54"/>
      <c r="DZ961" s="54"/>
      <c r="EA961" s="54"/>
      <c r="EB961" s="54"/>
      <c r="EC961" s="54"/>
      <c r="ED961" s="54"/>
      <c r="EE961" s="54"/>
      <c r="EF961" s="54"/>
      <c r="EG961" s="54"/>
      <c r="EH961" s="54"/>
      <c r="EI961" s="54"/>
      <c r="EJ961" s="54"/>
      <c r="EK961" s="54"/>
      <c r="EL961" s="54"/>
      <c r="EM961" s="54"/>
      <c r="EN961" s="54"/>
      <c r="EO961" s="54"/>
      <c r="EP961" s="54"/>
      <c r="EQ961" s="54"/>
      <c r="ER961" s="54"/>
    </row>
    <row r="962" spans="1:148" x14ac:dyDescent="0.25">
      <c r="A962" s="76"/>
      <c r="B962" s="54"/>
      <c r="C962" s="54"/>
      <c r="D962" s="54"/>
      <c r="E962" s="54"/>
      <c r="F962" s="5"/>
      <c r="G962" s="8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  <c r="BV962" s="54"/>
      <c r="BW962" s="54"/>
      <c r="BX962" s="54"/>
      <c r="BY962" s="54"/>
      <c r="BZ962" s="54"/>
      <c r="CA962" s="54"/>
      <c r="CB962" s="54"/>
      <c r="CC962" s="54"/>
      <c r="CD962" s="54"/>
      <c r="CE962" s="54"/>
      <c r="CF962" s="54"/>
      <c r="CG962" s="54"/>
      <c r="CH962" s="54"/>
      <c r="CI962" s="54"/>
      <c r="CJ962" s="54"/>
      <c r="CK962" s="54"/>
      <c r="CL962" s="54"/>
      <c r="CM962" s="54"/>
      <c r="CN962" s="54"/>
      <c r="CO962" s="54"/>
      <c r="CP962" s="54"/>
      <c r="CQ962" s="54"/>
      <c r="CR962" s="54"/>
      <c r="CS962" s="54"/>
      <c r="CT962" s="54"/>
      <c r="CU962" s="54"/>
      <c r="CV962" s="54"/>
      <c r="CW962" s="54"/>
      <c r="CX962" s="54"/>
      <c r="CY962" s="54"/>
      <c r="CZ962" s="54"/>
      <c r="DA962" s="54"/>
      <c r="DB962" s="54"/>
      <c r="DC962" s="54"/>
      <c r="DD962" s="54"/>
      <c r="DE962" s="54"/>
      <c r="DF962" s="54"/>
      <c r="DG962" s="54"/>
      <c r="DH962" s="54"/>
      <c r="DI962" s="54"/>
      <c r="DJ962" s="54"/>
      <c r="DK962" s="54"/>
      <c r="DL962" s="54"/>
      <c r="DM962" s="54"/>
      <c r="DN962" s="54"/>
      <c r="DO962" s="54"/>
      <c r="DP962" s="54"/>
      <c r="DQ962" s="54"/>
      <c r="DR962" s="54"/>
      <c r="DS962" s="54"/>
      <c r="DT962" s="54"/>
      <c r="DU962" s="54"/>
      <c r="DV962" s="54"/>
      <c r="DW962" s="54"/>
      <c r="DX962" s="54"/>
      <c r="DY962" s="54"/>
      <c r="DZ962" s="54"/>
      <c r="EA962" s="54"/>
      <c r="EB962" s="54"/>
      <c r="EC962" s="54"/>
      <c r="ED962" s="54"/>
      <c r="EE962" s="54"/>
      <c r="EF962" s="54"/>
      <c r="EG962" s="54"/>
      <c r="EH962" s="54"/>
      <c r="EI962" s="54"/>
      <c r="EJ962" s="54"/>
      <c r="EK962" s="54"/>
      <c r="EL962" s="54"/>
      <c r="EM962" s="54"/>
      <c r="EN962" s="54"/>
      <c r="EO962" s="54"/>
      <c r="EP962" s="54"/>
      <c r="EQ962" s="54"/>
      <c r="ER962" s="54"/>
    </row>
    <row r="963" spans="1:148" x14ac:dyDescent="0.25">
      <c r="A963" s="76"/>
      <c r="B963" s="54"/>
      <c r="C963" s="54"/>
      <c r="D963" s="54"/>
      <c r="E963" s="54"/>
      <c r="F963" s="5"/>
      <c r="G963" s="8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/>
      <c r="CB963" s="54"/>
      <c r="CC963" s="54"/>
      <c r="CD963" s="54"/>
      <c r="CE963" s="54"/>
      <c r="CF963" s="54"/>
      <c r="CG963" s="54"/>
      <c r="CH963" s="54"/>
      <c r="CI963" s="54"/>
      <c r="CJ963" s="54"/>
      <c r="CK963" s="54"/>
      <c r="CL963" s="54"/>
      <c r="CM963" s="54"/>
      <c r="CN963" s="54"/>
      <c r="CO963" s="54"/>
      <c r="CP963" s="54"/>
      <c r="CQ963" s="54"/>
      <c r="CR963" s="54"/>
      <c r="CS963" s="54"/>
      <c r="CT963" s="54"/>
      <c r="CU963" s="54"/>
      <c r="CV963" s="54"/>
      <c r="CW963" s="54"/>
      <c r="CX963" s="54"/>
      <c r="CY963" s="54"/>
      <c r="CZ963" s="54"/>
      <c r="DA963" s="54"/>
      <c r="DB963" s="54"/>
      <c r="DC963" s="54"/>
      <c r="DD963" s="54"/>
      <c r="DE963" s="54"/>
      <c r="DF963" s="54"/>
      <c r="DG963" s="54"/>
      <c r="DH963" s="54"/>
      <c r="DI963" s="54"/>
      <c r="DJ963" s="54"/>
      <c r="DK963" s="54"/>
      <c r="DL963" s="54"/>
      <c r="DM963" s="54"/>
      <c r="DN963" s="54"/>
      <c r="DO963" s="54"/>
      <c r="DP963" s="54"/>
      <c r="DQ963" s="54"/>
      <c r="DR963" s="54"/>
      <c r="DS963" s="54"/>
      <c r="DT963" s="54"/>
      <c r="DU963" s="54"/>
      <c r="DV963" s="54"/>
      <c r="DW963" s="54"/>
      <c r="DX963" s="54"/>
      <c r="DY963" s="54"/>
      <c r="DZ963" s="54"/>
      <c r="EA963" s="54"/>
      <c r="EB963" s="54"/>
      <c r="EC963" s="54"/>
      <c r="ED963" s="54"/>
      <c r="EE963" s="54"/>
      <c r="EF963" s="54"/>
      <c r="EG963" s="54"/>
      <c r="EH963" s="54"/>
      <c r="EI963" s="54"/>
      <c r="EJ963" s="54"/>
      <c r="EK963" s="54"/>
      <c r="EL963" s="54"/>
      <c r="EM963" s="54"/>
      <c r="EN963" s="54"/>
      <c r="EO963" s="54"/>
      <c r="EP963" s="54"/>
      <c r="EQ963" s="54"/>
      <c r="ER963" s="54"/>
    </row>
    <row r="964" spans="1:148" x14ac:dyDescent="0.25">
      <c r="A964" s="76"/>
      <c r="B964" s="54"/>
      <c r="C964" s="54"/>
      <c r="D964" s="54"/>
      <c r="E964" s="54"/>
      <c r="F964" s="5"/>
      <c r="G964" s="8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/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/>
      <c r="DB964" s="54"/>
      <c r="DC964" s="54"/>
      <c r="DD964" s="54"/>
      <c r="DE964" s="54"/>
      <c r="DF964" s="54"/>
      <c r="DG964" s="54"/>
      <c r="DH964" s="54"/>
      <c r="DI964" s="54"/>
      <c r="DJ964" s="54"/>
      <c r="DK964" s="54"/>
      <c r="DL964" s="54"/>
      <c r="DM964" s="54"/>
      <c r="DN964" s="54"/>
      <c r="DO964" s="54"/>
      <c r="DP964" s="54"/>
      <c r="DQ964" s="54"/>
      <c r="DR964" s="54"/>
      <c r="DS964" s="54"/>
      <c r="DT964" s="54"/>
      <c r="DU964" s="54"/>
      <c r="DV964" s="54"/>
      <c r="DW964" s="54"/>
      <c r="DX964" s="54"/>
      <c r="DY964" s="54"/>
      <c r="DZ964" s="54"/>
      <c r="EA964" s="54"/>
      <c r="EB964" s="54"/>
      <c r="EC964" s="54"/>
      <c r="ED964" s="54"/>
      <c r="EE964" s="54"/>
      <c r="EF964" s="54"/>
      <c r="EG964" s="54"/>
      <c r="EH964" s="54"/>
      <c r="EI964" s="54"/>
      <c r="EJ964" s="54"/>
      <c r="EK964" s="54"/>
      <c r="EL964" s="54"/>
      <c r="EM964" s="54"/>
      <c r="EN964" s="54"/>
      <c r="EO964" s="54"/>
      <c r="EP964" s="54"/>
      <c r="EQ964" s="54"/>
      <c r="ER964" s="54"/>
    </row>
    <row r="965" spans="1:148" x14ac:dyDescent="0.25">
      <c r="A965" s="76"/>
      <c r="B965" s="54"/>
      <c r="C965" s="54"/>
      <c r="D965" s="54"/>
      <c r="E965" s="54"/>
      <c r="F965" s="5"/>
      <c r="G965" s="8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/>
      <c r="CB965" s="54"/>
      <c r="CC965" s="54"/>
      <c r="CD965" s="54"/>
      <c r="CE965" s="54"/>
      <c r="CF965" s="54"/>
      <c r="CG965" s="54"/>
      <c r="CH965" s="54"/>
      <c r="CI965" s="54"/>
      <c r="CJ965" s="54"/>
      <c r="CK965" s="54"/>
      <c r="CL965" s="54"/>
      <c r="CM965" s="54"/>
      <c r="CN965" s="54"/>
      <c r="CO965" s="54"/>
      <c r="CP965" s="54"/>
      <c r="CQ965" s="54"/>
      <c r="CR965" s="54"/>
      <c r="CS965" s="54"/>
      <c r="CT965" s="54"/>
      <c r="CU965" s="54"/>
      <c r="CV965" s="54"/>
      <c r="CW965" s="54"/>
      <c r="CX965" s="54"/>
      <c r="CY965" s="54"/>
      <c r="CZ965" s="54"/>
      <c r="DA965" s="54"/>
      <c r="DB965" s="54"/>
      <c r="DC965" s="54"/>
      <c r="DD965" s="54"/>
      <c r="DE965" s="54"/>
      <c r="DF965" s="54"/>
      <c r="DG965" s="54"/>
      <c r="DH965" s="54"/>
      <c r="DI965" s="54"/>
      <c r="DJ965" s="54"/>
      <c r="DK965" s="54"/>
      <c r="DL965" s="54"/>
      <c r="DM965" s="54"/>
      <c r="DN965" s="54"/>
      <c r="DO965" s="54"/>
      <c r="DP965" s="54"/>
      <c r="DQ965" s="54"/>
      <c r="DR965" s="54"/>
      <c r="DS965" s="54"/>
      <c r="DT965" s="54"/>
      <c r="DU965" s="54"/>
      <c r="DV965" s="54"/>
      <c r="DW965" s="54"/>
      <c r="DX965" s="54"/>
      <c r="DY965" s="54"/>
      <c r="DZ965" s="54"/>
      <c r="EA965" s="54"/>
      <c r="EB965" s="54"/>
      <c r="EC965" s="54"/>
      <c r="ED965" s="54"/>
      <c r="EE965" s="54"/>
      <c r="EF965" s="54"/>
      <c r="EG965" s="54"/>
      <c r="EH965" s="54"/>
      <c r="EI965" s="54"/>
      <c r="EJ965" s="54"/>
      <c r="EK965" s="54"/>
      <c r="EL965" s="54"/>
      <c r="EM965" s="54"/>
      <c r="EN965" s="54"/>
      <c r="EO965" s="54"/>
      <c r="EP965" s="54"/>
      <c r="EQ965" s="54"/>
      <c r="ER965" s="54"/>
    </row>
    <row r="966" spans="1:148" x14ac:dyDescent="0.25">
      <c r="A966" s="76"/>
      <c r="B966" s="54"/>
      <c r="C966" s="54"/>
      <c r="D966" s="54"/>
      <c r="E966" s="54"/>
      <c r="F966" s="5"/>
      <c r="G966" s="8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/>
      <c r="CB966" s="54"/>
      <c r="CC966" s="54"/>
      <c r="CD966" s="54"/>
      <c r="CE966" s="54"/>
      <c r="CF966" s="54"/>
      <c r="CG966" s="54"/>
      <c r="CH966" s="54"/>
      <c r="CI966" s="54"/>
      <c r="CJ966" s="54"/>
      <c r="CK966" s="54"/>
      <c r="CL966" s="54"/>
      <c r="CM966" s="54"/>
      <c r="CN966" s="54"/>
      <c r="CO966" s="54"/>
      <c r="CP966" s="54"/>
      <c r="CQ966" s="54"/>
      <c r="CR966" s="54"/>
      <c r="CS966" s="54"/>
      <c r="CT966" s="54"/>
      <c r="CU966" s="54"/>
      <c r="CV966" s="54"/>
      <c r="CW966" s="54"/>
      <c r="CX966" s="54"/>
      <c r="CY966" s="54"/>
      <c r="CZ966" s="54"/>
      <c r="DA966" s="54"/>
      <c r="DB966" s="54"/>
      <c r="DC966" s="54"/>
      <c r="DD966" s="54"/>
      <c r="DE966" s="54"/>
      <c r="DF966" s="54"/>
      <c r="DG966" s="54"/>
      <c r="DH966" s="54"/>
      <c r="DI966" s="54"/>
      <c r="DJ966" s="54"/>
      <c r="DK966" s="54"/>
      <c r="DL966" s="54"/>
      <c r="DM966" s="54"/>
      <c r="DN966" s="54"/>
      <c r="DO966" s="54"/>
      <c r="DP966" s="54"/>
      <c r="DQ966" s="54"/>
      <c r="DR966" s="54"/>
      <c r="DS966" s="54"/>
      <c r="DT966" s="54"/>
      <c r="DU966" s="54"/>
      <c r="DV966" s="54"/>
      <c r="DW966" s="54"/>
      <c r="DX966" s="54"/>
      <c r="DY966" s="54"/>
      <c r="DZ966" s="54"/>
      <c r="EA966" s="54"/>
      <c r="EB966" s="54"/>
      <c r="EC966" s="54"/>
      <c r="ED966" s="54"/>
      <c r="EE966" s="54"/>
      <c r="EF966" s="54"/>
      <c r="EG966" s="54"/>
      <c r="EH966" s="54"/>
      <c r="EI966" s="54"/>
      <c r="EJ966" s="54"/>
      <c r="EK966" s="54"/>
      <c r="EL966" s="54"/>
      <c r="EM966" s="54"/>
      <c r="EN966" s="54"/>
      <c r="EO966" s="54"/>
      <c r="EP966" s="54"/>
      <c r="EQ966" s="54"/>
      <c r="ER966" s="54"/>
    </row>
    <row r="967" spans="1:148" x14ac:dyDescent="0.25">
      <c r="A967" s="76"/>
      <c r="B967" s="54"/>
      <c r="C967" s="54"/>
      <c r="D967" s="54"/>
      <c r="E967" s="54"/>
      <c r="F967" s="5"/>
      <c r="G967" s="8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/>
      <c r="CB967" s="54"/>
      <c r="CC967" s="54"/>
      <c r="CD967" s="54"/>
      <c r="CE967" s="54"/>
      <c r="CF967" s="54"/>
      <c r="CG967" s="54"/>
      <c r="CH967" s="54"/>
      <c r="CI967" s="54"/>
      <c r="CJ967" s="54"/>
      <c r="CK967" s="54"/>
      <c r="CL967" s="54"/>
      <c r="CM967" s="54"/>
      <c r="CN967" s="54"/>
      <c r="CO967" s="54"/>
      <c r="CP967" s="54"/>
      <c r="CQ967" s="54"/>
      <c r="CR967" s="54"/>
      <c r="CS967" s="54"/>
      <c r="CT967" s="54"/>
      <c r="CU967" s="54"/>
      <c r="CV967" s="54"/>
      <c r="CW967" s="54"/>
      <c r="CX967" s="54"/>
      <c r="CY967" s="54"/>
      <c r="CZ967" s="54"/>
      <c r="DA967" s="54"/>
      <c r="DB967" s="54"/>
      <c r="DC967" s="54"/>
      <c r="DD967" s="54"/>
      <c r="DE967" s="54"/>
      <c r="DF967" s="54"/>
      <c r="DG967" s="54"/>
      <c r="DH967" s="54"/>
      <c r="DI967" s="54"/>
      <c r="DJ967" s="54"/>
      <c r="DK967" s="54"/>
      <c r="DL967" s="54"/>
      <c r="DM967" s="54"/>
      <c r="DN967" s="54"/>
      <c r="DO967" s="54"/>
      <c r="DP967" s="54"/>
      <c r="DQ967" s="54"/>
      <c r="DR967" s="54"/>
      <c r="DS967" s="54"/>
      <c r="DT967" s="54"/>
      <c r="DU967" s="54"/>
      <c r="DV967" s="54"/>
      <c r="DW967" s="54"/>
      <c r="DX967" s="54"/>
      <c r="DY967" s="54"/>
      <c r="DZ967" s="54"/>
      <c r="EA967" s="54"/>
      <c r="EB967" s="54"/>
      <c r="EC967" s="54"/>
      <c r="ED967" s="54"/>
      <c r="EE967" s="54"/>
      <c r="EF967" s="54"/>
      <c r="EG967" s="54"/>
      <c r="EH967" s="54"/>
      <c r="EI967" s="54"/>
      <c r="EJ967" s="54"/>
      <c r="EK967" s="54"/>
      <c r="EL967" s="54"/>
      <c r="EM967" s="54"/>
      <c r="EN967" s="54"/>
      <c r="EO967" s="54"/>
      <c r="EP967" s="54"/>
      <c r="EQ967" s="54"/>
      <c r="ER967" s="54"/>
    </row>
    <row r="968" spans="1:148" x14ac:dyDescent="0.25">
      <c r="A968" s="76"/>
      <c r="B968" s="54"/>
      <c r="C968" s="54"/>
      <c r="D968" s="54"/>
      <c r="E968" s="54"/>
      <c r="F968" s="5"/>
      <c r="G968" s="8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/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/>
      <c r="DB968" s="54"/>
      <c r="DC968" s="54"/>
      <c r="DD968" s="54"/>
      <c r="DE968" s="54"/>
      <c r="DF968" s="54"/>
      <c r="DG968" s="54"/>
      <c r="DH968" s="54"/>
      <c r="DI968" s="54"/>
      <c r="DJ968" s="54"/>
      <c r="DK968" s="54"/>
      <c r="DL968" s="54"/>
      <c r="DM968" s="54"/>
      <c r="DN968" s="54"/>
      <c r="DO968" s="54"/>
      <c r="DP968" s="54"/>
      <c r="DQ968" s="54"/>
      <c r="DR968" s="54"/>
      <c r="DS968" s="54"/>
      <c r="DT968" s="54"/>
      <c r="DU968" s="54"/>
      <c r="DV968" s="54"/>
      <c r="DW968" s="54"/>
      <c r="DX968" s="54"/>
      <c r="DY968" s="54"/>
      <c r="DZ968" s="54"/>
      <c r="EA968" s="54"/>
      <c r="EB968" s="54"/>
      <c r="EC968" s="54"/>
      <c r="ED968" s="54"/>
      <c r="EE968" s="54"/>
      <c r="EF968" s="54"/>
      <c r="EG968" s="54"/>
      <c r="EH968" s="54"/>
      <c r="EI968" s="54"/>
      <c r="EJ968" s="54"/>
      <c r="EK968" s="54"/>
      <c r="EL968" s="54"/>
      <c r="EM968" s="54"/>
      <c r="EN968" s="54"/>
      <c r="EO968" s="54"/>
      <c r="EP968" s="54"/>
      <c r="EQ968" s="54"/>
      <c r="ER968" s="54"/>
    </row>
    <row r="969" spans="1:148" x14ac:dyDescent="0.25">
      <c r="A969" s="76"/>
      <c r="B969" s="54"/>
      <c r="C969" s="54"/>
      <c r="D969" s="54"/>
      <c r="E969" s="54"/>
      <c r="F969" s="5"/>
      <c r="G969" s="8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/>
      <c r="CB969" s="54"/>
      <c r="CC969" s="54"/>
      <c r="CD969" s="54"/>
      <c r="CE969" s="54"/>
      <c r="CF969" s="54"/>
      <c r="CG969" s="54"/>
      <c r="CH969" s="54"/>
      <c r="CI969" s="54"/>
      <c r="CJ969" s="54"/>
      <c r="CK969" s="54"/>
      <c r="CL969" s="54"/>
      <c r="CM969" s="54"/>
      <c r="CN969" s="54"/>
      <c r="CO969" s="54"/>
      <c r="CP969" s="54"/>
      <c r="CQ969" s="54"/>
      <c r="CR969" s="54"/>
      <c r="CS969" s="54"/>
      <c r="CT969" s="54"/>
      <c r="CU969" s="54"/>
      <c r="CV969" s="54"/>
      <c r="CW969" s="54"/>
      <c r="CX969" s="54"/>
      <c r="CY969" s="54"/>
      <c r="CZ969" s="54"/>
      <c r="DA969" s="54"/>
      <c r="DB969" s="54"/>
      <c r="DC969" s="54"/>
      <c r="DD969" s="54"/>
      <c r="DE969" s="54"/>
      <c r="DF969" s="54"/>
      <c r="DG969" s="54"/>
      <c r="DH969" s="54"/>
      <c r="DI969" s="54"/>
      <c r="DJ969" s="54"/>
      <c r="DK969" s="54"/>
      <c r="DL969" s="54"/>
      <c r="DM969" s="54"/>
      <c r="DN969" s="54"/>
      <c r="DO969" s="54"/>
      <c r="DP969" s="54"/>
      <c r="DQ969" s="54"/>
      <c r="DR969" s="54"/>
      <c r="DS969" s="54"/>
      <c r="DT969" s="54"/>
      <c r="DU969" s="54"/>
      <c r="DV969" s="54"/>
      <c r="DW969" s="54"/>
      <c r="DX969" s="54"/>
      <c r="DY969" s="54"/>
      <c r="DZ969" s="54"/>
      <c r="EA969" s="54"/>
      <c r="EB969" s="54"/>
      <c r="EC969" s="54"/>
      <c r="ED969" s="54"/>
      <c r="EE969" s="54"/>
      <c r="EF969" s="54"/>
      <c r="EG969" s="54"/>
      <c r="EH969" s="54"/>
      <c r="EI969" s="54"/>
      <c r="EJ969" s="54"/>
      <c r="EK969" s="54"/>
      <c r="EL969" s="54"/>
      <c r="EM969" s="54"/>
      <c r="EN969" s="54"/>
      <c r="EO969" s="54"/>
      <c r="EP969" s="54"/>
      <c r="EQ969" s="54"/>
      <c r="ER969" s="54"/>
    </row>
    <row r="970" spans="1:148" x14ac:dyDescent="0.25">
      <c r="A970" s="76"/>
      <c r="B970" s="54"/>
      <c r="C970" s="54"/>
      <c r="D970" s="54"/>
      <c r="E970" s="54"/>
      <c r="F970" s="5"/>
      <c r="G970" s="8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/>
      <c r="CB970" s="54"/>
      <c r="CC970" s="54"/>
      <c r="CD970" s="54"/>
      <c r="CE970" s="54"/>
      <c r="CF970" s="54"/>
      <c r="CG970" s="54"/>
      <c r="CH970" s="54"/>
      <c r="CI970" s="54"/>
      <c r="CJ970" s="54"/>
      <c r="CK970" s="54"/>
      <c r="CL970" s="54"/>
      <c r="CM970" s="54"/>
      <c r="CN970" s="54"/>
      <c r="CO970" s="54"/>
      <c r="CP970" s="54"/>
      <c r="CQ970" s="54"/>
      <c r="CR970" s="54"/>
      <c r="CS970" s="54"/>
      <c r="CT970" s="54"/>
      <c r="CU970" s="54"/>
      <c r="CV970" s="54"/>
      <c r="CW970" s="54"/>
      <c r="CX970" s="54"/>
      <c r="CY970" s="54"/>
      <c r="CZ970" s="54"/>
      <c r="DA970" s="54"/>
      <c r="DB970" s="54"/>
      <c r="DC970" s="54"/>
      <c r="DD970" s="54"/>
      <c r="DE970" s="54"/>
      <c r="DF970" s="54"/>
      <c r="DG970" s="54"/>
      <c r="DH970" s="54"/>
      <c r="DI970" s="54"/>
      <c r="DJ970" s="54"/>
      <c r="DK970" s="54"/>
      <c r="DL970" s="54"/>
      <c r="DM970" s="54"/>
      <c r="DN970" s="54"/>
      <c r="DO970" s="54"/>
      <c r="DP970" s="54"/>
      <c r="DQ970" s="54"/>
      <c r="DR970" s="54"/>
      <c r="DS970" s="54"/>
      <c r="DT970" s="54"/>
      <c r="DU970" s="54"/>
      <c r="DV970" s="54"/>
      <c r="DW970" s="54"/>
      <c r="DX970" s="54"/>
      <c r="DY970" s="54"/>
      <c r="DZ970" s="54"/>
      <c r="EA970" s="54"/>
      <c r="EB970" s="54"/>
      <c r="EC970" s="54"/>
      <c r="ED970" s="54"/>
      <c r="EE970" s="54"/>
      <c r="EF970" s="54"/>
      <c r="EG970" s="54"/>
      <c r="EH970" s="54"/>
      <c r="EI970" s="54"/>
      <c r="EJ970" s="54"/>
      <c r="EK970" s="54"/>
      <c r="EL970" s="54"/>
      <c r="EM970" s="54"/>
      <c r="EN970" s="54"/>
      <c r="EO970" s="54"/>
      <c r="EP970" s="54"/>
      <c r="EQ970" s="54"/>
      <c r="ER970" s="54"/>
    </row>
    <row r="971" spans="1:148" x14ac:dyDescent="0.25">
      <c r="A971" s="76"/>
      <c r="B971" s="54"/>
      <c r="C971" s="54"/>
      <c r="D971" s="54"/>
      <c r="E971" s="54"/>
      <c r="F971" s="5"/>
      <c r="G971" s="8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/>
      <c r="CB971" s="54"/>
      <c r="CC971" s="54"/>
      <c r="CD971" s="54"/>
      <c r="CE971" s="54"/>
      <c r="CF971" s="54"/>
      <c r="CG971" s="54"/>
      <c r="CH971" s="54"/>
      <c r="CI971" s="54"/>
      <c r="CJ971" s="54"/>
      <c r="CK971" s="54"/>
      <c r="CL971" s="54"/>
      <c r="CM971" s="54"/>
      <c r="CN971" s="54"/>
      <c r="CO971" s="54"/>
      <c r="CP971" s="54"/>
      <c r="CQ971" s="54"/>
      <c r="CR971" s="54"/>
      <c r="CS971" s="54"/>
      <c r="CT971" s="54"/>
      <c r="CU971" s="54"/>
      <c r="CV971" s="54"/>
      <c r="CW971" s="54"/>
      <c r="CX971" s="54"/>
      <c r="CY971" s="54"/>
      <c r="CZ971" s="54"/>
      <c r="DA971" s="54"/>
      <c r="DB971" s="54"/>
      <c r="DC971" s="54"/>
      <c r="DD971" s="54"/>
      <c r="DE971" s="54"/>
      <c r="DF971" s="54"/>
      <c r="DG971" s="54"/>
      <c r="DH971" s="54"/>
      <c r="DI971" s="54"/>
      <c r="DJ971" s="54"/>
      <c r="DK971" s="54"/>
      <c r="DL971" s="54"/>
      <c r="DM971" s="54"/>
      <c r="DN971" s="54"/>
      <c r="DO971" s="54"/>
      <c r="DP971" s="54"/>
      <c r="DQ971" s="54"/>
      <c r="DR971" s="54"/>
      <c r="DS971" s="54"/>
      <c r="DT971" s="54"/>
      <c r="DU971" s="54"/>
      <c r="DV971" s="54"/>
      <c r="DW971" s="54"/>
      <c r="DX971" s="54"/>
      <c r="DY971" s="54"/>
      <c r="DZ971" s="54"/>
      <c r="EA971" s="54"/>
      <c r="EB971" s="54"/>
      <c r="EC971" s="54"/>
      <c r="ED971" s="54"/>
      <c r="EE971" s="54"/>
      <c r="EF971" s="54"/>
      <c r="EG971" s="54"/>
      <c r="EH971" s="54"/>
      <c r="EI971" s="54"/>
      <c r="EJ971" s="54"/>
      <c r="EK971" s="54"/>
      <c r="EL971" s="54"/>
      <c r="EM971" s="54"/>
      <c r="EN971" s="54"/>
      <c r="EO971" s="54"/>
      <c r="EP971" s="54"/>
      <c r="EQ971" s="54"/>
      <c r="ER971" s="54"/>
    </row>
    <row r="972" spans="1:148" x14ac:dyDescent="0.25">
      <c r="A972" s="76"/>
      <c r="B972" s="54"/>
      <c r="C972" s="54"/>
      <c r="D972" s="54"/>
      <c r="E972" s="54"/>
      <c r="F972" s="5"/>
      <c r="G972" s="8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/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/>
      <c r="DB972" s="54"/>
      <c r="DC972" s="54"/>
      <c r="DD972" s="54"/>
      <c r="DE972" s="54"/>
      <c r="DF972" s="54"/>
      <c r="DG972" s="54"/>
      <c r="DH972" s="54"/>
      <c r="DI972" s="54"/>
      <c r="DJ972" s="54"/>
      <c r="DK972" s="54"/>
      <c r="DL972" s="54"/>
      <c r="DM972" s="54"/>
      <c r="DN972" s="54"/>
      <c r="DO972" s="54"/>
      <c r="DP972" s="54"/>
      <c r="DQ972" s="54"/>
      <c r="DR972" s="54"/>
      <c r="DS972" s="54"/>
      <c r="DT972" s="54"/>
      <c r="DU972" s="54"/>
      <c r="DV972" s="54"/>
      <c r="DW972" s="54"/>
      <c r="DX972" s="54"/>
      <c r="DY972" s="54"/>
      <c r="DZ972" s="54"/>
      <c r="EA972" s="54"/>
      <c r="EB972" s="54"/>
      <c r="EC972" s="54"/>
      <c r="ED972" s="54"/>
      <c r="EE972" s="54"/>
      <c r="EF972" s="54"/>
      <c r="EG972" s="54"/>
      <c r="EH972" s="54"/>
      <c r="EI972" s="54"/>
      <c r="EJ972" s="54"/>
      <c r="EK972" s="54"/>
      <c r="EL972" s="54"/>
      <c r="EM972" s="54"/>
      <c r="EN972" s="54"/>
      <c r="EO972" s="54"/>
      <c r="EP972" s="54"/>
      <c r="EQ972" s="54"/>
      <c r="ER972" s="54"/>
    </row>
    <row r="973" spans="1:148" x14ac:dyDescent="0.25">
      <c r="A973" s="76"/>
      <c r="B973" s="54"/>
      <c r="C973" s="54"/>
      <c r="D973" s="54"/>
      <c r="E973" s="54"/>
      <c r="F973" s="5"/>
      <c r="G973" s="8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/>
      <c r="CB973" s="54"/>
      <c r="CC973" s="54"/>
      <c r="CD973" s="54"/>
      <c r="CE973" s="54"/>
      <c r="CF973" s="54"/>
      <c r="CG973" s="54"/>
      <c r="CH973" s="54"/>
      <c r="CI973" s="54"/>
      <c r="CJ973" s="54"/>
      <c r="CK973" s="54"/>
      <c r="CL973" s="54"/>
      <c r="CM973" s="54"/>
      <c r="CN973" s="54"/>
      <c r="CO973" s="54"/>
      <c r="CP973" s="54"/>
      <c r="CQ973" s="54"/>
      <c r="CR973" s="54"/>
      <c r="CS973" s="54"/>
      <c r="CT973" s="54"/>
      <c r="CU973" s="54"/>
      <c r="CV973" s="54"/>
      <c r="CW973" s="54"/>
      <c r="CX973" s="54"/>
      <c r="CY973" s="54"/>
      <c r="CZ973" s="54"/>
      <c r="DA973" s="54"/>
      <c r="DB973" s="54"/>
      <c r="DC973" s="54"/>
      <c r="DD973" s="54"/>
      <c r="DE973" s="54"/>
      <c r="DF973" s="54"/>
      <c r="DG973" s="54"/>
      <c r="DH973" s="54"/>
      <c r="DI973" s="54"/>
      <c r="DJ973" s="54"/>
      <c r="DK973" s="54"/>
      <c r="DL973" s="54"/>
      <c r="DM973" s="54"/>
      <c r="DN973" s="54"/>
      <c r="DO973" s="54"/>
      <c r="DP973" s="54"/>
      <c r="DQ973" s="54"/>
      <c r="DR973" s="54"/>
      <c r="DS973" s="54"/>
      <c r="DT973" s="54"/>
      <c r="DU973" s="54"/>
      <c r="DV973" s="54"/>
      <c r="DW973" s="54"/>
      <c r="DX973" s="54"/>
      <c r="DY973" s="54"/>
      <c r="DZ973" s="54"/>
      <c r="EA973" s="54"/>
      <c r="EB973" s="54"/>
      <c r="EC973" s="54"/>
      <c r="ED973" s="54"/>
      <c r="EE973" s="54"/>
      <c r="EF973" s="54"/>
      <c r="EG973" s="54"/>
      <c r="EH973" s="54"/>
      <c r="EI973" s="54"/>
      <c r="EJ973" s="54"/>
      <c r="EK973" s="54"/>
      <c r="EL973" s="54"/>
      <c r="EM973" s="54"/>
      <c r="EN973" s="54"/>
      <c r="EO973" s="54"/>
      <c r="EP973" s="54"/>
      <c r="EQ973" s="54"/>
      <c r="ER973" s="54"/>
    </row>
    <row r="974" spans="1:148" x14ac:dyDescent="0.25">
      <c r="A974" s="76"/>
      <c r="B974" s="54"/>
      <c r="C974" s="54"/>
      <c r="D974" s="54"/>
      <c r="E974" s="54"/>
      <c r="F974" s="5"/>
      <c r="G974" s="8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/>
      <c r="CB974" s="54"/>
      <c r="CC974" s="54"/>
      <c r="CD974" s="54"/>
      <c r="CE974" s="54"/>
      <c r="CF974" s="54"/>
      <c r="CG974" s="54"/>
      <c r="CH974" s="54"/>
      <c r="CI974" s="54"/>
      <c r="CJ974" s="54"/>
      <c r="CK974" s="54"/>
      <c r="CL974" s="54"/>
      <c r="CM974" s="54"/>
      <c r="CN974" s="54"/>
      <c r="CO974" s="54"/>
      <c r="CP974" s="54"/>
      <c r="CQ974" s="54"/>
      <c r="CR974" s="54"/>
      <c r="CS974" s="54"/>
      <c r="CT974" s="54"/>
      <c r="CU974" s="54"/>
      <c r="CV974" s="54"/>
      <c r="CW974" s="54"/>
      <c r="CX974" s="54"/>
      <c r="CY974" s="54"/>
      <c r="CZ974" s="54"/>
      <c r="DA974" s="54"/>
      <c r="DB974" s="54"/>
      <c r="DC974" s="54"/>
      <c r="DD974" s="54"/>
      <c r="DE974" s="54"/>
      <c r="DF974" s="54"/>
      <c r="DG974" s="54"/>
      <c r="DH974" s="54"/>
      <c r="DI974" s="54"/>
      <c r="DJ974" s="54"/>
      <c r="DK974" s="54"/>
      <c r="DL974" s="54"/>
      <c r="DM974" s="54"/>
      <c r="DN974" s="54"/>
      <c r="DO974" s="54"/>
      <c r="DP974" s="54"/>
      <c r="DQ974" s="54"/>
      <c r="DR974" s="54"/>
      <c r="DS974" s="54"/>
      <c r="DT974" s="54"/>
      <c r="DU974" s="54"/>
      <c r="DV974" s="54"/>
      <c r="DW974" s="54"/>
      <c r="DX974" s="54"/>
      <c r="DY974" s="54"/>
      <c r="DZ974" s="54"/>
      <c r="EA974" s="54"/>
      <c r="EB974" s="54"/>
      <c r="EC974" s="54"/>
      <c r="ED974" s="54"/>
      <c r="EE974" s="54"/>
      <c r="EF974" s="54"/>
      <c r="EG974" s="54"/>
      <c r="EH974" s="54"/>
      <c r="EI974" s="54"/>
      <c r="EJ974" s="54"/>
      <c r="EK974" s="54"/>
      <c r="EL974" s="54"/>
      <c r="EM974" s="54"/>
      <c r="EN974" s="54"/>
      <c r="EO974" s="54"/>
      <c r="EP974" s="54"/>
      <c r="EQ974" s="54"/>
      <c r="ER974" s="54"/>
    </row>
    <row r="975" spans="1:148" x14ac:dyDescent="0.25">
      <c r="A975" s="76"/>
      <c r="B975" s="54"/>
      <c r="C975" s="54"/>
      <c r="D975" s="54"/>
      <c r="E975" s="54"/>
      <c r="F975" s="5"/>
      <c r="G975" s="8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/>
      <c r="CB975" s="54"/>
      <c r="CC975" s="54"/>
      <c r="CD975" s="54"/>
      <c r="CE975" s="54"/>
      <c r="CF975" s="54"/>
      <c r="CG975" s="54"/>
      <c r="CH975" s="54"/>
      <c r="CI975" s="54"/>
      <c r="CJ975" s="54"/>
      <c r="CK975" s="54"/>
      <c r="CL975" s="54"/>
      <c r="CM975" s="54"/>
      <c r="CN975" s="54"/>
      <c r="CO975" s="54"/>
      <c r="CP975" s="54"/>
      <c r="CQ975" s="54"/>
      <c r="CR975" s="54"/>
      <c r="CS975" s="54"/>
      <c r="CT975" s="54"/>
      <c r="CU975" s="54"/>
      <c r="CV975" s="54"/>
      <c r="CW975" s="54"/>
      <c r="CX975" s="54"/>
      <c r="CY975" s="54"/>
      <c r="CZ975" s="54"/>
      <c r="DA975" s="54"/>
      <c r="DB975" s="54"/>
      <c r="DC975" s="54"/>
      <c r="DD975" s="54"/>
      <c r="DE975" s="54"/>
      <c r="DF975" s="54"/>
      <c r="DG975" s="54"/>
      <c r="DH975" s="54"/>
      <c r="DI975" s="54"/>
      <c r="DJ975" s="54"/>
      <c r="DK975" s="54"/>
      <c r="DL975" s="54"/>
      <c r="DM975" s="54"/>
      <c r="DN975" s="54"/>
      <c r="DO975" s="54"/>
      <c r="DP975" s="54"/>
      <c r="DQ975" s="54"/>
      <c r="DR975" s="54"/>
      <c r="DS975" s="54"/>
      <c r="DT975" s="54"/>
      <c r="DU975" s="54"/>
      <c r="DV975" s="54"/>
      <c r="DW975" s="54"/>
      <c r="DX975" s="54"/>
      <c r="DY975" s="54"/>
      <c r="DZ975" s="54"/>
      <c r="EA975" s="54"/>
      <c r="EB975" s="54"/>
      <c r="EC975" s="54"/>
      <c r="ED975" s="54"/>
      <c r="EE975" s="54"/>
      <c r="EF975" s="54"/>
      <c r="EG975" s="54"/>
      <c r="EH975" s="54"/>
      <c r="EI975" s="54"/>
      <c r="EJ975" s="54"/>
      <c r="EK975" s="54"/>
      <c r="EL975" s="54"/>
      <c r="EM975" s="54"/>
      <c r="EN975" s="54"/>
      <c r="EO975" s="54"/>
      <c r="EP975" s="54"/>
      <c r="EQ975" s="54"/>
      <c r="ER975" s="54"/>
    </row>
    <row r="976" spans="1:148" x14ac:dyDescent="0.25">
      <c r="A976" s="76"/>
      <c r="B976" s="54"/>
      <c r="C976" s="54"/>
      <c r="D976" s="54"/>
      <c r="E976" s="54"/>
      <c r="F976" s="5"/>
      <c r="G976" s="8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/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/>
      <c r="DB976" s="54"/>
      <c r="DC976" s="54"/>
      <c r="DD976" s="54"/>
      <c r="DE976" s="54"/>
      <c r="DF976" s="54"/>
      <c r="DG976" s="54"/>
      <c r="DH976" s="54"/>
      <c r="DI976" s="54"/>
      <c r="DJ976" s="54"/>
      <c r="DK976" s="54"/>
      <c r="DL976" s="54"/>
      <c r="DM976" s="54"/>
      <c r="DN976" s="54"/>
      <c r="DO976" s="54"/>
      <c r="DP976" s="54"/>
      <c r="DQ976" s="54"/>
      <c r="DR976" s="54"/>
      <c r="DS976" s="54"/>
      <c r="DT976" s="54"/>
      <c r="DU976" s="54"/>
      <c r="DV976" s="54"/>
      <c r="DW976" s="54"/>
      <c r="DX976" s="54"/>
      <c r="DY976" s="54"/>
      <c r="DZ976" s="54"/>
      <c r="EA976" s="54"/>
      <c r="EB976" s="54"/>
      <c r="EC976" s="54"/>
      <c r="ED976" s="54"/>
      <c r="EE976" s="54"/>
      <c r="EF976" s="54"/>
      <c r="EG976" s="54"/>
      <c r="EH976" s="54"/>
      <c r="EI976" s="54"/>
      <c r="EJ976" s="54"/>
      <c r="EK976" s="54"/>
      <c r="EL976" s="54"/>
      <c r="EM976" s="54"/>
      <c r="EN976" s="54"/>
      <c r="EO976" s="54"/>
      <c r="EP976" s="54"/>
      <c r="EQ976" s="54"/>
      <c r="ER976" s="54"/>
    </row>
    <row r="977" spans="1:148" x14ac:dyDescent="0.25">
      <c r="A977" s="76"/>
      <c r="B977" s="54"/>
      <c r="C977" s="54"/>
      <c r="D977" s="54"/>
      <c r="E977" s="54"/>
      <c r="F977" s="5"/>
      <c r="G977" s="8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/>
      <c r="CB977" s="54"/>
      <c r="CC977" s="54"/>
      <c r="CD977" s="54"/>
      <c r="CE977" s="54"/>
      <c r="CF977" s="54"/>
      <c r="CG977" s="54"/>
      <c r="CH977" s="54"/>
      <c r="CI977" s="54"/>
      <c r="CJ977" s="54"/>
      <c r="CK977" s="54"/>
      <c r="CL977" s="54"/>
      <c r="CM977" s="54"/>
      <c r="CN977" s="54"/>
      <c r="CO977" s="54"/>
      <c r="CP977" s="54"/>
      <c r="CQ977" s="54"/>
      <c r="CR977" s="54"/>
      <c r="CS977" s="54"/>
      <c r="CT977" s="54"/>
      <c r="CU977" s="54"/>
      <c r="CV977" s="54"/>
      <c r="CW977" s="54"/>
      <c r="CX977" s="54"/>
      <c r="CY977" s="54"/>
      <c r="CZ977" s="54"/>
      <c r="DA977" s="54"/>
      <c r="DB977" s="54"/>
      <c r="DC977" s="54"/>
      <c r="DD977" s="54"/>
      <c r="DE977" s="54"/>
      <c r="DF977" s="54"/>
      <c r="DG977" s="54"/>
      <c r="DH977" s="54"/>
      <c r="DI977" s="54"/>
      <c r="DJ977" s="54"/>
      <c r="DK977" s="54"/>
      <c r="DL977" s="54"/>
      <c r="DM977" s="54"/>
      <c r="DN977" s="54"/>
      <c r="DO977" s="54"/>
      <c r="DP977" s="54"/>
      <c r="DQ977" s="54"/>
      <c r="DR977" s="54"/>
      <c r="DS977" s="54"/>
      <c r="DT977" s="54"/>
      <c r="DU977" s="54"/>
      <c r="DV977" s="54"/>
      <c r="DW977" s="54"/>
      <c r="DX977" s="54"/>
      <c r="DY977" s="54"/>
      <c r="DZ977" s="54"/>
      <c r="EA977" s="54"/>
      <c r="EB977" s="54"/>
      <c r="EC977" s="54"/>
      <c r="ED977" s="54"/>
      <c r="EE977" s="54"/>
      <c r="EF977" s="54"/>
      <c r="EG977" s="54"/>
      <c r="EH977" s="54"/>
      <c r="EI977" s="54"/>
      <c r="EJ977" s="54"/>
      <c r="EK977" s="54"/>
      <c r="EL977" s="54"/>
      <c r="EM977" s="54"/>
      <c r="EN977" s="54"/>
      <c r="EO977" s="54"/>
      <c r="EP977" s="54"/>
      <c r="EQ977" s="54"/>
      <c r="ER977" s="54"/>
    </row>
    <row r="978" spans="1:148" x14ac:dyDescent="0.25">
      <c r="A978" s="76"/>
      <c r="B978" s="54"/>
      <c r="C978" s="54"/>
      <c r="D978" s="54"/>
      <c r="E978" s="54"/>
      <c r="F978" s="5"/>
      <c r="G978" s="8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/>
      <c r="CB978" s="54"/>
      <c r="CC978" s="54"/>
      <c r="CD978" s="54"/>
      <c r="CE978" s="54"/>
      <c r="CF978" s="54"/>
      <c r="CG978" s="54"/>
      <c r="CH978" s="54"/>
      <c r="CI978" s="54"/>
      <c r="CJ978" s="54"/>
      <c r="CK978" s="54"/>
      <c r="CL978" s="54"/>
      <c r="CM978" s="54"/>
      <c r="CN978" s="54"/>
      <c r="CO978" s="54"/>
      <c r="CP978" s="54"/>
      <c r="CQ978" s="54"/>
      <c r="CR978" s="54"/>
      <c r="CS978" s="54"/>
      <c r="CT978" s="54"/>
      <c r="CU978" s="54"/>
      <c r="CV978" s="54"/>
      <c r="CW978" s="54"/>
      <c r="CX978" s="54"/>
      <c r="CY978" s="54"/>
      <c r="CZ978" s="54"/>
      <c r="DA978" s="54"/>
      <c r="DB978" s="54"/>
      <c r="DC978" s="54"/>
      <c r="DD978" s="54"/>
      <c r="DE978" s="54"/>
      <c r="DF978" s="54"/>
      <c r="DG978" s="54"/>
      <c r="DH978" s="54"/>
      <c r="DI978" s="54"/>
      <c r="DJ978" s="54"/>
      <c r="DK978" s="54"/>
      <c r="DL978" s="54"/>
      <c r="DM978" s="54"/>
      <c r="DN978" s="54"/>
      <c r="DO978" s="54"/>
      <c r="DP978" s="54"/>
      <c r="DQ978" s="54"/>
      <c r="DR978" s="54"/>
      <c r="DS978" s="54"/>
      <c r="DT978" s="54"/>
      <c r="DU978" s="54"/>
      <c r="DV978" s="54"/>
      <c r="DW978" s="54"/>
      <c r="DX978" s="54"/>
      <c r="DY978" s="54"/>
      <c r="DZ978" s="54"/>
      <c r="EA978" s="54"/>
      <c r="EB978" s="54"/>
      <c r="EC978" s="54"/>
      <c r="ED978" s="54"/>
      <c r="EE978" s="54"/>
      <c r="EF978" s="54"/>
      <c r="EG978" s="54"/>
      <c r="EH978" s="54"/>
      <c r="EI978" s="54"/>
      <c r="EJ978" s="54"/>
      <c r="EK978" s="54"/>
      <c r="EL978" s="54"/>
      <c r="EM978" s="54"/>
      <c r="EN978" s="54"/>
      <c r="EO978" s="54"/>
      <c r="EP978" s="54"/>
      <c r="EQ978" s="54"/>
      <c r="ER978" s="54"/>
    </row>
    <row r="979" spans="1:148" x14ac:dyDescent="0.25">
      <c r="A979" s="76"/>
      <c r="B979" s="54"/>
      <c r="C979" s="54"/>
      <c r="D979" s="54"/>
      <c r="E979" s="54"/>
      <c r="F979" s="5"/>
      <c r="G979" s="8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/>
      <c r="CB979" s="54"/>
      <c r="CC979" s="54"/>
      <c r="CD979" s="54"/>
      <c r="CE979" s="54"/>
      <c r="CF979" s="54"/>
      <c r="CG979" s="54"/>
      <c r="CH979" s="54"/>
      <c r="CI979" s="54"/>
      <c r="CJ979" s="54"/>
      <c r="CK979" s="54"/>
      <c r="CL979" s="54"/>
      <c r="CM979" s="54"/>
      <c r="CN979" s="54"/>
      <c r="CO979" s="54"/>
      <c r="CP979" s="54"/>
      <c r="CQ979" s="54"/>
      <c r="CR979" s="54"/>
      <c r="CS979" s="54"/>
      <c r="CT979" s="54"/>
      <c r="CU979" s="54"/>
      <c r="CV979" s="54"/>
      <c r="CW979" s="54"/>
      <c r="CX979" s="54"/>
      <c r="CY979" s="54"/>
      <c r="CZ979" s="54"/>
      <c r="DA979" s="54"/>
      <c r="DB979" s="54"/>
      <c r="DC979" s="54"/>
      <c r="DD979" s="54"/>
      <c r="DE979" s="54"/>
      <c r="DF979" s="54"/>
      <c r="DG979" s="54"/>
      <c r="DH979" s="54"/>
      <c r="DI979" s="54"/>
      <c r="DJ979" s="54"/>
      <c r="DK979" s="54"/>
      <c r="DL979" s="54"/>
      <c r="DM979" s="54"/>
      <c r="DN979" s="54"/>
      <c r="DO979" s="54"/>
      <c r="DP979" s="54"/>
      <c r="DQ979" s="54"/>
      <c r="DR979" s="54"/>
      <c r="DS979" s="54"/>
      <c r="DT979" s="54"/>
      <c r="DU979" s="54"/>
      <c r="DV979" s="54"/>
      <c r="DW979" s="54"/>
      <c r="DX979" s="54"/>
      <c r="DY979" s="54"/>
      <c r="DZ979" s="54"/>
      <c r="EA979" s="54"/>
      <c r="EB979" s="54"/>
      <c r="EC979" s="54"/>
      <c r="ED979" s="54"/>
      <c r="EE979" s="54"/>
      <c r="EF979" s="54"/>
      <c r="EG979" s="54"/>
      <c r="EH979" s="54"/>
      <c r="EI979" s="54"/>
      <c r="EJ979" s="54"/>
      <c r="EK979" s="54"/>
      <c r="EL979" s="54"/>
      <c r="EM979" s="54"/>
      <c r="EN979" s="54"/>
      <c r="EO979" s="54"/>
      <c r="EP979" s="54"/>
      <c r="EQ979" s="54"/>
      <c r="ER979" s="54"/>
    </row>
    <row r="980" spans="1:148" x14ac:dyDescent="0.25">
      <c r="A980" s="76"/>
      <c r="B980" s="54"/>
      <c r="C980" s="54"/>
      <c r="D980" s="54"/>
      <c r="E980" s="54"/>
      <c r="F980" s="5"/>
      <c r="G980" s="8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/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/>
      <c r="DB980" s="54"/>
      <c r="DC980" s="54"/>
      <c r="DD980" s="54"/>
      <c r="DE980" s="54"/>
      <c r="DF980" s="54"/>
      <c r="DG980" s="54"/>
      <c r="DH980" s="54"/>
      <c r="DI980" s="54"/>
      <c r="DJ980" s="54"/>
      <c r="DK980" s="54"/>
      <c r="DL980" s="54"/>
      <c r="DM980" s="54"/>
      <c r="DN980" s="54"/>
      <c r="DO980" s="54"/>
      <c r="DP980" s="54"/>
      <c r="DQ980" s="54"/>
      <c r="DR980" s="54"/>
      <c r="DS980" s="54"/>
      <c r="DT980" s="54"/>
      <c r="DU980" s="54"/>
      <c r="DV980" s="54"/>
      <c r="DW980" s="54"/>
      <c r="DX980" s="54"/>
      <c r="DY980" s="54"/>
      <c r="DZ980" s="54"/>
      <c r="EA980" s="54"/>
      <c r="EB980" s="54"/>
      <c r="EC980" s="54"/>
      <c r="ED980" s="54"/>
      <c r="EE980" s="54"/>
      <c r="EF980" s="54"/>
      <c r="EG980" s="54"/>
      <c r="EH980" s="54"/>
      <c r="EI980" s="54"/>
      <c r="EJ980" s="54"/>
      <c r="EK980" s="54"/>
      <c r="EL980" s="54"/>
      <c r="EM980" s="54"/>
      <c r="EN980" s="54"/>
      <c r="EO980" s="54"/>
      <c r="EP980" s="54"/>
      <c r="EQ980" s="54"/>
      <c r="ER980" s="54"/>
    </row>
    <row r="981" spans="1:148" x14ac:dyDescent="0.25">
      <c r="A981" s="76"/>
      <c r="B981" s="54"/>
      <c r="C981" s="54"/>
      <c r="D981" s="54"/>
      <c r="E981" s="54"/>
      <c r="F981" s="5"/>
      <c r="G981" s="8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/>
      <c r="CB981" s="54"/>
      <c r="CC981" s="54"/>
      <c r="CD981" s="54"/>
      <c r="CE981" s="54"/>
      <c r="CF981" s="54"/>
      <c r="CG981" s="54"/>
      <c r="CH981" s="54"/>
      <c r="CI981" s="54"/>
      <c r="CJ981" s="54"/>
      <c r="CK981" s="54"/>
      <c r="CL981" s="54"/>
      <c r="CM981" s="54"/>
      <c r="CN981" s="54"/>
      <c r="CO981" s="54"/>
      <c r="CP981" s="54"/>
      <c r="CQ981" s="54"/>
      <c r="CR981" s="54"/>
      <c r="CS981" s="54"/>
      <c r="CT981" s="54"/>
      <c r="CU981" s="54"/>
      <c r="CV981" s="54"/>
      <c r="CW981" s="54"/>
      <c r="CX981" s="54"/>
      <c r="CY981" s="54"/>
      <c r="CZ981" s="54"/>
      <c r="DA981" s="54"/>
      <c r="DB981" s="54"/>
      <c r="DC981" s="54"/>
      <c r="DD981" s="54"/>
      <c r="DE981" s="54"/>
      <c r="DF981" s="54"/>
      <c r="DG981" s="54"/>
      <c r="DH981" s="54"/>
      <c r="DI981" s="54"/>
      <c r="DJ981" s="54"/>
      <c r="DK981" s="54"/>
      <c r="DL981" s="54"/>
      <c r="DM981" s="54"/>
      <c r="DN981" s="54"/>
      <c r="DO981" s="54"/>
      <c r="DP981" s="54"/>
      <c r="DQ981" s="54"/>
      <c r="DR981" s="54"/>
      <c r="DS981" s="54"/>
      <c r="DT981" s="54"/>
      <c r="DU981" s="54"/>
      <c r="DV981" s="54"/>
      <c r="DW981" s="54"/>
      <c r="DX981" s="54"/>
      <c r="DY981" s="54"/>
      <c r="DZ981" s="54"/>
      <c r="EA981" s="54"/>
      <c r="EB981" s="54"/>
      <c r="EC981" s="54"/>
      <c r="ED981" s="54"/>
      <c r="EE981" s="54"/>
      <c r="EF981" s="54"/>
      <c r="EG981" s="54"/>
      <c r="EH981" s="54"/>
      <c r="EI981" s="54"/>
      <c r="EJ981" s="54"/>
      <c r="EK981" s="54"/>
      <c r="EL981" s="54"/>
      <c r="EM981" s="54"/>
      <c r="EN981" s="54"/>
      <c r="EO981" s="54"/>
      <c r="EP981" s="54"/>
      <c r="EQ981" s="54"/>
      <c r="ER981" s="54"/>
    </row>
    <row r="982" spans="1:148" x14ac:dyDescent="0.25">
      <c r="A982" s="76"/>
      <c r="B982" s="54"/>
      <c r="C982" s="54"/>
      <c r="D982" s="54"/>
      <c r="E982" s="54"/>
      <c r="F982" s="5"/>
      <c r="G982" s="8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/>
      <c r="CB982" s="54"/>
      <c r="CC982" s="54"/>
      <c r="CD982" s="54"/>
      <c r="CE982" s="54"/>
      <c r="CF982" s="54"/>
      <c r="CG982" s="54"/>
      <c r="CH982" s="54"/>
      <c r="CI982" s="54"/>
      <c r="CJ982" s="54"/>
      <c r="CK982" s="54"/>
      <c r="CL982" s="54"/>
      <c r="CM982" s="54"/>
      <c r="CN982" s="54"/>
      <c r="CO982" s="54"/>
      <c r="CP982" s="54"/>
      <c r="CQ982" s="54"/>
      <c r="CR982" s="54"/>
      <c r="CS982" s="54"/>
      <c r="CT982" s="54"/>
      <c r="CU982" s="54"/>
      <c r="CV982" s="54"/>
      <c r="CW982" s="54"/>
      <c r="CX982" s="54"/>
      <c r="CY982" s="54"/>
      <c r="CZ982" s="54"/>
      <c r="DA982" s="54"/>
      <c r="DB982" s="54"/>
      <c r="DC982" s="54"/>
      <c r="DD982" s="54"/>
      <c r="DE982" s="54"/>
      <c r="DF982" s="54"/>
      <c r="DG982" s="54"/>
      <c r="DH982" s="54"/>
      <c r="DI982" s="54"/>
      <c r="DJ982" s="54"/>
      <c r="DK982" s="54"/>
      <c r="DL982" s="54"/>
      <c r="DM982" s="54"/>
      <c r="DN982" s="54"/>
      <c r="DO982" s="54"/>
      <c r="DP982" s="54"/>
      <c r="DQ982" s="54"/>
      <c r="DR982" s="54"/>
      <c r="DS982" s="54"/>
      <c r="DT982" s="54"/>
      <c r="DU982" s="54"/>
      <c r="DV982" s="54"/>
      <c r="DW982" s="54"/>
      <c r="DX982" s="54"/>
      <c r="DY982" s="54"/>
      <c r="DZ982" s="54"/>
      <c r="EA982" s="54"/>
      <c r="EB982" s="54"/>
      <c r="EC982" s="54"/>
      <c r="ED982" s="54"/>
      <c r="EE982" s="54"/>
      <c r="EF982" s="54"/>
      <c r="EG982" s="54"/>
      <c r="EH982" s="54"/>
      <c r="EI982" s="54"/>
      <c r="EJ982" s="54"/>
      <c r="EK982" s="54"/>
      <c r="EL982" s="54"/>
      <c r="EM982" s="54"/>
      <c r="EN982" s="54"/>
      <c r="EO982" s="54"/>
      <c r="EP982" s="54"/>
      <c r="EQ982" s="54"/>
      <c r="ER982" s="54"/>
    </row>
    <row r="983" spans="1:148" x14ac:dyDescent="0.25">
      <c r="A983" s="76"/>
      <c r="B983" s="54"/>
      <c r="C983" s="54"/>
      <c r="D983" s="54"/>
      <c r="E983" s="54"/>
      <c r="F983" s="5"/>
      <c r="G983" s="8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/>
      <c r="CB983" s="54"/>
      <c r="CC983" s="54"/>
      <c r="CD983" s="54"/>
      <c r="CE983" s="54"/>
      <c r="CF983" s="54"/>
      <c r="CG983" s="54"/>
      <c r="CH983" s="54"/>
      <c r="CI983" s="54"/>
      <c r="CJ983" s="54"/>
      <c r="CK983" s="54"/>
      <c r="CL983" s="54"/>
      <c r="CM983" s="54"/>
      <c r="CN983" s="54"/>
      <c r="CO983" s="54"/>
      <c r="CP983" s="54"/>
      <c r="CQ983" s="54"/>
      <c r="CR983" s="54"/>
      <c r="CS983" s="54"/>
      <c r="CT983" s="54"/>
      <c r="CU983" s="54"/>
      <c r="CV983" s="54"/>
      <c r="CW983" s="54"/>
      <c r="CX983" s="54"/>
      <c r="CY983" s="54"/>
      <c r="CZ983" s="54"/>
      <c r="DA983" s="54"/>
      <c r="DB983" s="54"/>
      <c r="DC983" s="54"/>
      <c r="DD983" s="54"/>
      <c r="DE983" s="54"/>
      <c r="DF983" s="54"/>
      <c r="DG983" s="54"/>
      <c r="DH983" s="54"/>
      <c r="DI983" s="54"/>
      <c r="DJ983" s="54"/>
      <c r="DK983" s="54"/>
      <c r="DL983" s="54"/>
      <c r="DM983" s="54"/>
      <c r="DN983" s="54"/>
      <c r="DO983" s="54"/>
      <c r="DP983" s="54"/>
      <c r="DQ983" s="54"/>
      <c r="DR983" s="54"/>
      <c r="DS983" s="54"/>
      <c r="DT983" s="54"/>
      <c r="DU983" s="54"/>
      <c r="DV983" s="54"/>
      <c r="DW983" s="54"/>
      <c r="DX983" s="54"/>
      <c r="DY983" s="54"/>
      <c r="DZ983" s="54"/>
      <c r="EA983" s="54"/>
      <c r="EB983" s="54"/>
      <c r="EC983" s="54"/>
      <c r="ED983" s="54"/>
      <c r="EE983" s="54"/>
      <c r="EF983" s="54"/>
      <c r="EG983" s="54"/>
      <c r="EH983" s="54"/>
      <c r="EI983" s="54"/>
      <c r="EJ983" s="54"/>
      <c r="EK983" s="54"/>
      <c r="EL983" s="54"/>
      <c r="EM983" s="54"/>
      <c r="EN983" s="54"/>
      <c r="EO983" s="54"/>
      <c r="EP983" s="54"/>
      <c r="EQ983" s="54"/>
      <c r="ER983" s="54"/>
    </row>
    <row r="984" spans="1:148" x14ac:dyDescent="0.25">
      <c r="A984" s="76"/>
      <c r="B984" s="54"/>
      <c r="C984" s="54"/>
      <c r="D984" s="54"/>
      <c r="E984" s="54"/>
      <c r="F984" s="5"/>
      <c r="G984" s="8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D984" s="54"/>
      <c r="CE984" s="54"/>
      <c r="CF984" s="54"/>
      <c r="CG984" s="54"/>
      <c r="CH984" s="54"/>
      <c r="CI984" s="54"/>
      <c r="CJ984" s="54"/>
      <c r="CK984" s="54"/>
      <c r="CL984" s="54"/>
      <c r="CM984" s="54"/>
      <c r="CN984" s="54"/>
      <c r="CO984" s="54"/>
      <c r="CP984" s="54"/>
      <c r="CQ984" s="54"/>
      <c r="CR984" s="54"/>
      <c r="CS984" s="54"/>
      <c r="CT984" s="54"/>
      <c r="CU984" s="54"/>
      <c r="CV984" s="54"/>
      <c r="CW984" s="54"/>
      <c r="CX984" s="54"/>
      <c r="CY984" s="54"/>
      <c r="CZ984" s="54"/>
      <c r="DA984" s="54"/>
      <c r="DB984" s="54"/>
      <c r="DC984" s="54"/>
      <c r="DD984" s="54"/>
      <c r="DE984" s="54"/>
      <c r="DF984" s="54"/>
      <c r="DG984" s="54"/>
      <c r="DH984" s="54"/>
      <c r="DI984" s="54"/>
      <c r="DJ984" s="54"/>
      <c r="DK984" s="54"/>
      <c r="DL984" s="54"/>
      <c r="DM984" s="54"/>
      <c r="DN984" s="54"/>
      <c r="DO984" s="54"/>
      <c r="DP984" s="54"/>
      <c r="DQ984" s="54"/>
      <c r="DR984" s="54"/>
      <c r="DS984" s="54"/>
      <c r="DT984" s="54"/>
      <c r="DU984" s="54"/>
      <c r="DV984" s="54"/>
      <c r="DW984" s="54"/>
      <c r="DX984" s="54"/>
      <c r="DY984" s="54"/>
      <c r="DZ984" s="54"/>
      <c r="EA984" s="54"/>
      <c r="EB984" s="54"/>
      <c r="EC984" s="54"/>
      <c r="ED984" s="54"/>
      <c r="EE984" s="54"/>
      <c r="EF984" s="54"/>
      <c r="EG984" s="54"/>
      <c r="EH984" s="54"/>
      <c r="EI984" s="54"/>
      <c r="EJ984" s="54"/>
      <c r="EK984" s="54"/>
      <c r="EL984" s="54"/>
      <c r="EM984" s="54"/>
      <c r="EN984" s="54"/>
      <c r="EO984" s="54"/>
      <c r="EP984" s="54"/>
      <c r="EQ984" s="54"/>
      <c r="ER984" s="54"/>
    </row>
    <row r="985" spans="1:148" x14ac:dyDescent="0.25">
      <c r="A985" s="76"/>
      <c r="B985" s="54"/>
      <c r="C985" s="54"/>
      <c r="D985" s="54"/>
      <c r="E985" s="54"/>
      <c r="F985" s="5"/>
      <c r="G985" s="8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  <c r="BV985" s="54"/>
      <c r="BW985" s="54"/>
      <c r="BX985" s="54"/>
      <c r="BY985" s="54"/>
      <c r="BZ985" s="54"/>
      <c r="CA985" s="54"/>
      <c r="CB985" s="54"/>
      <c r="CC985" s="54"/>
      <c r="CD985" s="54"/>
      <c r="CE985" s="54"/>
      <c r="CF985" s="54"/>
      <c r="CG985" s="54"/>
      <c r="CH985" s="54"/>
      <c r="CI985" s="54"/>
      <c r="CJ985" s="54"/>
      <c r="CK985" s="54"/>
      <c r="CL985" s="54"/>
      <c r="CM985" s="54"/>
      <c r="CN985" s="54"/>
      <c r="CO985" s="54"/>
      <c r="CP985" s="54"/>
      <c r="CQ985" s="54"/>
      <c r="CR985" s="54"/>
      <c r="CS985" s="54"/>
      <c r="CT985" s="54"/>
      <c r="CU985" s="54"/>
      <c r="CV985" s="54"/>
      <c r="CW985" s="54"/>
      <c r="CX985" s="54"/>
      <c r="CY985" s="54"/>
      <c r="CZ985" s="54"/>
      <c r="DA985" s="54"/>
      <c r="DB985" s="54"/>
      <c r="DC985" s="54"/>
      <c r="DD985" s="54"/>
      <c r="DE985" s="54"/>
      <c r="DF985" s="54"/>
      <c r="DG985" s="54"/>
      <c r="DH985" s="54"/>
      <c r="DI985" s="54"/>
      <c r="DJ985" s="54"/>
      <c r="DK985" s="54"/>
      <c r="DL985" s="54"/>
      <c r="DM985" s="54"/>
      <c r="DN985" s="54"/>
      <c r="DO985" s="54"/>
      <c r="DP985" s="54"/>
      <c r="DQ985" s="54"/>
      <c r="DR985" s="54"/>
      <c r="DS985" s="54"/>
      <c r="DT985" s="54"/>
      <c r="DU985" s="54"/>
      <c r="DV985" s="54"/>
      <c r="DW985" s="54"/>
      <c r="DX985" s="54"/>
      <c r="DY985" s="54"/>
      <c r="DZ985" s="54"/>
      <c r="EA985" s="54"/>
      <c r="EB985" s="54"/>
      <c r="EC985" s="54"/>
      <c r="ED985" s="54"/>
      <c r="EE985" s="54"/>
      <c r="EF985" s="54"/>
      <c r="EG985" s="54"/>
      <c r="EH985" s="54"/>
      <c r="EI985" s="54"/>
      <c r="EJ985" s="54"/>
      <c r="EK985" s="54"/>
      <c r="EL985" s="54"/>
      <c r="EM985" s="54"/>
      <c r="EN985" s="54"/>
      <c r="EO985" s="54"/>
      <c r="EP985" s="54"/>
      <c r="EQ985" s="54"/>
      <c r="ER985" s="54"/>
    </row>
    <row r="986" spans="1:148" x14ac:dyDescent="0.25">
      <c r="A986" s="76"/>
      <c r="B986" s="54"/>
      <c r="C986" s="54"/>
      <c r="D986" s="54"/>
      <c r="E986" s="54"/>
      <c r="F986" s="5"/>
      <c r="G986" s="8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  <c r="BV986" s="54"/>
      <c r="BW986" s="54"/>
      <c r="BX986" s="54"/>
      <c r="BY986" s="54"/>
      <c r="BZ986" s="54"/>
      <c r="CA986" s="54"/>
      <c r="CB986" s="54"/>
      <c r="CC986" s="54"/>
      <c r="CD986" s="54"/>
      <c r="CE986" s="54"/>
      <c r="CF986" s="54"/>
      <c r="CG986" s="54"/>
      <c r="CH986" s="54"/>
      <c r="CI986" s="54"/>
      <c r="CJ986" s="54"/>
      <c r="CK986" s="54"/>
      <c r="CL986" s="54"/>
      <c r="CM986" s="54"/>
      <c r="CN986" s="54"/>
      <c r="CO986" s="54"/>
      <c r="CP986" s="54"/>
      <c r="CQ986" s="54"/>
      <c r="CR986" s="54"/>
      <c r="CS986" s="54"/>
      <c r="CT986" s="54"/>
      <c r="CU986" s="54"/>
      <c r="CV986" s="54"/>
      <c r="CW986" s="54"/>
      <c r="CX986" s="54"/>
      <c r="CY986" s="54"/>
      <c r="CZ986" s="54"/>
      <c r="DA986" s="54"/>
      <c r="DB986" s="54"/>
      <c r="DC986" s="54"/>
      <c r="DD986" s="54"/>
      <c r="DE986" s="54"/>
      <c r="DF986" s="54"/>
      <c r="DG986" s="54"/>
      <c r="DH986" s="54"/>
      <c r="DI986" s="54"/>
      <c r="DJ986" s="54"/>
      <c r="DK986" s="54"/>
      <c r="DL986" s="54"/>
      <c r="DM986" s="54"/>
      <c r="DN986" s="54"/>
      <c r="DO986" s="54"/>
      <c r="DP986" s="54"/>
      <c r="DQ986" s="54"/>
      <c r="DR986" s="54"/>
      <c r="DS986" s="54"/>
      <c r="DT986" s="54"/>
      <c r="DU986" s="54"/>
      <c r="DV986" s="54"/>
      <c r="DW986" s="54"/>
      <c r="DX986" s="54"/>
      <c r="DY986" s="54"/>
      <c r="DZ986" s="54"/>
      <c r="EA986" s="54"/>
      <c r="EB986" s="54"/>
      <c r="EC986" s="54"/>
      <c r="ED986" s="54"/>
      <c r="EE986" s="54"/>
      <c r="EF986" s="54"/>
      <c r="EG986" s="54"/>
      <c r="EH986" s="54"/>
      <c r="EI986" s="54"/>
      <c r="EJ986" s="54"/>
      <c r="EK986" s="54"/>
      <c r="EL986" s="54"/>
      <c r="EM986" s="54"/>
      <c r="EN986" s="54"/>
      <c r="EO986" s="54"/>
      <c r="EP986" s="54"/>
      <c r="EQ986" s="54"/>
      <c r="ER986" s="54"/>
    </row>
    <row r="987" spans="1:148" x14ac:dyDescent="0.25">
      <c r="A987" s="76"/>
      <c r="B987" s="54"/>
      <c r="C987" s="54"/>
      <c r="D987" s="54"/>
      <c r="E987" s="54"/>
      <c r="F987" s="5"/>
      <c r="G987" s="8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  <c r="BV987" s="54"/>
      <c r="BW987" s="54"/>
      <c r="BX987" s="54"/>
      <c r="BY987" s="54"/>
      <c r="BZ987" s="54"/>
      <c r="CA987" s="54"/>
      <c r="CB987" s="54"/>
      <c r="CC987" s="54"/>
      <c r="CD987" s="54"/>
      <c r="CE987" s="54"/>
      <c r="CF987" s="54"/>
      <c r="CG987" s="54"/>
      <c r="CH987" s="54"/>
      <c r="CI987" s="54"/>
      <c r="CJ987" s="54"/>
      <c r="CK987" s="54"/>
      <c r="CL987" s="54"/>
      <c r="CM987" s="54"/>
      <c r="CN987" s="54"/>
      <c r="CO987" s="54"/>
      <c r="CP987" s="54"/>
      <c r="CQ987" s="54"/>
      <c r="CR987" s="54"/>
      <c r="CS987" s="54"/>
      <c r="CT987" s="54"/>
      <c r="CU987" s="54"/>
      <c r="CV987" s="54"/>
      <c r="CW987" s="54"/>
      <c r="CX987" s="54"/>
      <c r="CY987" s="54"/>
      <c r="CZ987" s="54"/>
      <c r="DA987" s="54"/>
      <c r="DB987" s="54"/>
      <c r="DC987" s="54"/>
      <c r="DD987" s="54"/>
      <c r="DE987" s="54"/>
      <c r="DF987" s="54"/>
      <c r="DG987" s="54"/>
      <c r="DH987" s="54"/>
      <c r="DI987" s="54"/>
      <c r="DJ987" s="54"/>
      <c r="DK987" s="54"/>
      <c r="DL987" s="54"/>
      <c r="DM987" s="54"/>
      <c r="DN987" s="54"/>
      <c r="DO987" s="54"/>
      <c r="DP987" s="54"/>
      <c r="DQ987" s="54"/>
      <c r="DR987" s="54"/>
      <c r="DS987" s="54"/>
      <c r="DT987" s="54"/>
      <c r="DU987" s="54"/>
      <c r="DV987" s="54"/>
      <c r="DW987" s="54"/>
      <c r="DX987" s="54"/>
      <c r="DY987" s="54"/>
      <c r="DZ987" s="54"/>
      <c r="EA987" s="54"/>
      <c r="EB987" s="54"/>
      <c r="EC987" s="54"/>
      <c r="ED987" s="54"/>
      <c r="EE987" s="54"/>
      <c r="EF987" s="54"/>
      <c r="EG987" s="54"/>
      <c r="EH987" s="54"/>
      <c r="EI987" s="54"/>
      <c r="EJ987" s="54"/>
      <c r="EK987" s="54"/>
      <c r="EL987" s="54"/>
      <c r="EM987" s="54"/>
      <c r="EN987" s="54"/>
      <c r="EO987" s="54"/>
      <c r="EP987" s="54"/>
      <c r="EQ987" s="54"/>
      <c r="ER987" s="54"/>
    </row>
    <row r="988" spans="1:148" x14ac:dyDescent="0.25">
      <c r="A988" s="76"/>
      <c r="B988" s="54"/>
      <c r="C988" s="54"/>
      <c r="D988" s="54"/>
      <c r="E988" s="54"/>
      <c r="F988" s="5"/>
      <c r="G988" s="8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D988" s="54"/>
      <c r="CE988" s="54"/>
      <c r="CF988" s="54"/>
      <c r="CG988" s="54"/>
      <c r="CH988" s="54"/>
      <c r="CI988" s="54"/>
      <c r="CJ988" s="54"/>
      <c r="CK988" s="54"/>
      <c r="CL988" s="54"/>
      <c r="CM988" s="54"/>
      <c r="CN988" s="54"/>
      <c r="CO988" s="54"/>
      <c r="CP988" s="54"/>
      <c r="CQ988" s="54"/>
      <c r="CR988" s="54"/>
      <c r="CS988" s="54"/>
      <c r="CT988" s="54"/>
      <c r="CU988" s="54"/>
      <c r="CV988" s="54"/>
      <c r="CW988" s="54"/>
      <c r="CX988" s="54"/>
      <c r="CY988" s="54"/>
      <c r="CZ988" s="54"/>
      <c r="DA988" s="54"/>
      <c r="DB988" s="54"/>
      <c r="DC988" s="54"/>
      <c r="DD988" s="54"/>
      <c r="DE988" s="54"/>
      <c r="DF988" s="54"/>
      <c r="DG988" s="54"/>
      <c r="DH988" s="54"/>
      <c r="DI988" s="54"/>
      <c r="DJ988" s="54"/>
      <c r="DK988" s="54"/>
      <c r="DL988" s="54"/>
      <c r="DM988" s="54"/>
      <c r="DN988" s="54"/>
      <c r="DO988" s="54"/>
      <c r="DP988" s="54"/>
      <c r="DQ988" s="54"/>
      <c r="DR988" s="54"/>
      <c r="DS988" s="54"/>
      <c r="DT988" s="54"/>
      <c r="DU988" s="54"/>
      <c r="DV988" s="54"/>
      <c r="DW988" s="54"/>
      <c r="DX988" s="54"/>
      <c r="DY988" s="54"/>
      <c r="DZ988" s="54"/>
      <c r="EA988" s="54"/>
      <c r="EB988" s="54"/>
      <c r="EC988" s="54"/>
      <c r="ED988" s="54"/>
      <c r="EE988" s="54"/>
      <c r="EF988" s="54"/>
      <c r="EG988" s="54"/>
      <c r="EH988" s="54"/>
      <c r="EI988" s="54"/>
      <c r="EJ988" s="54"/>
      <c r="EK988" s="54"/>
      <c r="EL988" s="54"/>
      <c r="EM988" s="54"/>
      <c r="EN988" s="54"/>
      <c r="EO988" s="54"/>
      <c r="EP988" s="54"/>
      <c r="EQ988" s="54"/>
      <c r="ER988" s="54"/>
    </row>
    <row r="989" spans="1:148" x14ac:dyDescent="0.25">
      <c r="A989" s="76"/>
      <c r="B989" s="54"/>
      <c r="C989" s="54"/>
      <c r="D989" s="54"/>
      <c r="E989" s="54"/>
      <c r="F989" s="5"/>
      <c r="G989" s="8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  <c r="BV989" s="54"/>
      <c r="BW989" s="54"/>
      <c r="BX989" s="54"/>
      <c r="BY989" s="54"/>
      <c r="BZ989" s="54"/>
      <c r="CA989" s="54"/>
      <c r="CB989" s="54"/>
      <c r="CC989" s="54"/>
      <c r="CD989" s="54"/>
      <c r="CE989" s="54"/>
      <c r="CF989" s="54"/>
      <c r="CG989" s="54"/>
      <c r="CH989" s="54"/>
      <c r="CI989" s="54"/>
      <c r="CJ989" s="54"/>
      <c r="CK989" s="54"/>
      <c r="CL989" s="54"/>
      <c r="CM989" s="54"/>
      <c r="CN989" s="54"/>
      <c r="CO989" s="54"/>
      <c r="CP989" s="54"/>
      <c r="CQ989" s="54"/>
      <c r="CR989" s="54"/>
      <c r="CS989" s="54"/>
      <c r="CT989" s="54"/>
      <c r="CU989" s="54"/>
      <c r="CV989" s="54"/>
      <c r="CW989" s="54"/>
      <c r="CX989" s="54"/>
      <c r="CY989" s="54"/>
      <c r="CZ989" s="54"/>
      <c r="DA989" s="54"/>
      <c r="DB989" s="54"/>
      <c r="DC989" s="54"/>
      <c r="DD989" s="54"/>
      <c r="DE989" s="54"/>
      <c r="DF989" s="54"/>
      <c r="DG989" s="54"/>
      <c r="DH989" s="54"/>
      <c r="DI989" s="54"/>
      <c r="DJ989" s="54"/>
      <c r="DK989" s="54"/>
      <c r="DL989" s="54"/>
      <c r="DM989" s="54"/>
      <c r="DN989" s="54"/>
      <c r="DO989" s="54"/>
      <c r="DP989" s="54"/>
      <c r="DQ989" s="54"/>
      <c r="DR989" s="54"/>
      <c r="DS989" s="54"/>
      <c r="DT989" s="54"/>
      <c r="DU989" s="54"/>
      <c r="DV989" s="54"/>
      <c r="DW989" s="54"/>
      <c r="DX989" s="54"/>
      <c r="DY989" s="54"/>
      <c r="DZ989" s="54"/>
      <c r="EA989" s="54"/>
      <c r="EB989" s="54"/>
      <c r="EC989" s="54"/>
      <c r="ED989" s="54"/>
      <c r="EE989" s="54"/>
      <c r="EF989" s="54"/>
      <c r="EG989" s="54"/>
      <c r="EH989" s="54"/>
      <c r="EI989" s="54"/>
      <c r="EJ989" s="54"/>
      <c r="EK989" s="54"/>
      <c r="EL989" s="54"/>
      <c r="EM989" s="54"/>
      <c r="EN989" s="54"/>
      <c r="EO989" s="54"/>
      <c r="EP989" s="54"/>
      <c r="EQ989" s="54"/>
      <c r="ER989" s="54"/>
    </row>
    <row r="990" spans="1:148" x14ac:dyDescent="0.25">
      <c r="A990" s="76"/>
      <c r="B990" s="54"/>
      <c r="C990" s="54"/>
      <c r="D990" s="54"/>
      <c r="E990" s="54"/>
      <c r="F990" s="5"/>
      <c r="G990" s="8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  <c r="BV990" s="54"/>
      <c r="BW990" s="54"/>
      <c r="BX990" s="54"/>
      <c r="BY990" s="54"/>
      <c r="BZ990" s="54"/>
      <c r="CA990" s="54"/>
      <c r="CB990" s="54"/>
      <c r="CC990" s="54"/>
      <c r="CD990" s="54"/>
      <c r="CE990" s="54"/>
      <c r="CF990" s="54"/>
      <c r="CG990" s="54"/>
      <c r="CH990" s="54"/>
      <c r="CI990" s="54"/>
      <c r="CJ990" s="54"/>
      <c r="CK990" s="54"/>
      <c r="CL990" s="54"/>
      <c r="CM990" s="54"/>
      <c r="CN990" s="54"/>
      <c r="CO990" s="54"/>
      <c r="CP990" s="54"/>
      <c r="CQ990" s="54"/>
      <c r="CR990" s="54"/>
      <c r="CS990" s="54"/>
      <c r="CT990" s="54"/>
      <c r="CU990" s="54"/>
      <c r="CV990" s="54"/>
      <c r="CW990" s="54"/>
      <c r="CX990" s="54"/>
      <c r="CY990" s="54"/>
      <c r="CZ990" s="54"/>
      <c r="DA990" s="54"/>
      <c r="DB990" s="54"/>
      <c r="DC990" s="54"/>
      <c r="DD990" s="54"/>
      <c r="DE990" s="54"/>
      <c r="DF990" s="54"/>
      <c r="DG990" s="54"/>
      <c r="DH990" s="54"/>
      <c r="DI990" s="54"/>
      <c r="DJ990" s="54"/>
      <c r="DK990" s="54"/>
      <c r="DL990" s="54"/>
      <c r="DM990" s="54"/>
      <c r="DN990" s="54"/>
      <c r="DO990" s="54"/>
      <c r="DP990" s="54"/>
      <c r="DQ990" s="54"/>
      <c r="DR990" s="54"/>
      <c r="DS990" s="54"/>
      <c r="DT990" s="54"/>
      <c r="DU990" s="54"/>
      <c r="DV990" s="54"/>
      <c r="DW990" s="54"/>
      <c r="DX990" s="54"/>
      <c r="DY990" s="54"/>
      <c r="DZ990" s="54"/>
      <c r="EA990" s="54"/>
      <c r="EB990" s="54"/>
      <c r="EC990" s="54"/>
      <c r="ED990" s="54"/>
      <c r="EE990" s="54"/>
      <c r="EF990" s="54"/>
      <c r="EG990" s="54"/>
      <c r="EH990" s="54"/>
      <c r="EI990" s="54"/>
      <c r="EJ990" s="54"/>
      <c r="EK990" s="54"/>
      <c r="EL990" s="54"/>
      <c r="EM990" s="54"/>
      <c r="EN990" s="54"/>
      <c r="EO990" s="54"/>
      <c r="EP990" s="54"/>
      <c r="EQ990" s="54"/>
      <c r="ER990" s="54"/>
    </row>
    <row r="991" spans="1:148" x14ac:dyDescent="0.25">
      <c r="A991" s="76"/>
      <c r="B991" s="54"/>
      <c r="C991" s="54"/>
      <c r="D991" s="54"/>
      <c r="E991" s="54"/>
      <c r="F991" s="5"/>
      <c r="G991" s="8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  <c r="BV991" s="54"/>
      <c r="BW991" s="54"/>
      <c r="BX991" s="54"/>
      <c r="BY991" s="54"/>
      <c r="BZ991" s="54"/>
      <c r="CA991" s="54"/>
      <c r="CB991" s="54"/>
      <c r="CC991" s="54"/>
      <c r="CD991" s="54"/>
      <c r="CE991" s="54"/>
      <c r="CF991" s="54"/>
      <c r="CG991" s="54"/>
      <c r="CH991" s="54"/>
      <c r="CI991" s="54"/>
      <c r="CJ991" s="54"/>
      <c r="CK991" s="54"/>
      <c r="CL991" s="54"/>
      <c r="CM991" s="54"/>
      <c r="CN991" s="54"/>
      <c r="CO991" s="54"/>
      <c r="CP991" s="54"/>
      <c r="CQ991" s="54"/>
      <c r="CR991" s="54"/>
      <c r="CS991" s="54"/>
      <c r="CT991" s="54"/>
      <c r="CU991" s="54"/>
      <c r="CV991" s="54"/>
      <c r="CW991" s="54"/>
      <c r="CX991" s="54"/>
      <c r="CY991" s="54"/>
      <c r="CZ991" s="54"/>
      <c r="DA991" s="54"/>
      <c r="DB991" s="54"/>
      <c r="DC991" s="54"/>
      <c r="DD991" s="54"/>
      <c r="DE991" s="54"/>
      <c r="DF991" s="54"/>
      <c r="DG991" s="54"/>
      <c r="DH991" s="54"/>
      <c r="DI991" s="54"/>
      <c r="DJ991" s="54"/>
      <c r="DK991" s="54"/>
      <c r="DL991" s="54"/>
      <c r="DM991" s="54"/>
      <c r="DN991" s="54"/>
      <c r="DO991" s="54"/>
      <c r="DP991" s="54"/>
      <c r="DQ991" s="54"/>
      <c r="DR991" s="54"/>
      <c r="DS991" s="54"/>
      <c r="DT991" s="54"/>
      <c r="DU991" s="54"/>
      <c r="DV991" s="54"/>
      <c r="DW991" s="54"/>
      <c r="DX991" s="54"/>
      <c r="DY991" s="54"/>
      <c r="DZ991" s="54"/>
      <c r="EA991" s="54"/>
      <c r="EB991" s="54"/>
      <c r="EC991" s="54"/>
      <c r="ED991" s="54"/>
      <c r="EE991" s="54"/>
      <c r="EF991" s="54"/>
      <c r="EG991" s="54"/>
      <c r="EH991" s="54"/>
      <c r="EI991" s="54"/>
      <c r="EJ991" s="54"/>
      <c r="EK991" s="54"/>
      <c r="EL991" s="54"/>
      <c r="EM991" s="54"/>
      <c r="EN991" s="54"/>
      <c r="EO991" s="54"/>
      <c r="EP991" s="54"/>
      <c r="EQ991" s="54"/>
      <c r="ER991" s="54"/>
    </row>
    <row r="992" spans="1:148" x14ac:dyDescent="0.25">
      <c r="A992" s="76"/>
      <c r="B992" s="54"/>
      <c r="C992" s="54"/>
      <c r="D992" s="54"/>
      <c r="E992" s="54"/>
      <c r="F992" s="5"/>
      <c r="G992" s="8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D992" s="54"/>
      <c r="CE992" s="54"/>
      <c r="CF992" s="54"/>
      <c r="CG992" s="54"/>
      <c r="CH992" s="54"/>
      <c r="CI992" s="54"/>
      <c r="CJ992" s="54"/>
      <c r="CK992" s="54"/>
      <c r="CL992" s="54"/>
      <c r="CM992" s="54"/>
      <c r="CN992" s="54"/>
      <c r="CO992" s="54"/>
      <c r="CP992" s="54"/>
      <c r="CQ992" s="54"/>
      <c r="CR992" s="54"/>
      <c r="CS992" s="54"/>
      <c r="CT992" s="54"/>
      <c r="CU992" s="54"/>
      <c r="CV992" s="54"/>
      <c r="CW992" s="54"/>
      <c r="CX992" s="54"/>
      <c r="CY992" s="54"/>
      <c r="CZ992" s="54"/>
      <c r="DA992" s="54"/>
      <c r="DB992" s="54"/>
      <c r="DC992" s="54"/>
      <c r="DD992" s="54"/>
      <c r="DE992" s="54"/>
      <c r="DF992" s="54"/>
      <c r="DG992" s="54"/>
      <c r="DH992" s="54"/>
      <c r="DI992" s="54"/>
      <c r="DJ992" s="54"/>
      <c r="DK992" s="54"/>
      <c r="DL992" s="54"/>
      <c r="DM992" s="54"/>
      <c r="DN992" s="54"/>
      <c r="DO992" s="54"/>
      <c r="DP992" s="54"/>
      <c r="DQ992" s="54"/>
      <c r="DR992" s="54"/>
      <c r="DS992" s="54"/>
      <c r="DT992" s="54"/>
      <c r="DU992" s="54"/>
      <c r="DV992" s="54"/>
      <c r="DW992" s="54"/>
      <c r="DX992" s="54"/>
      <c r="DY992" s="54"/>
      <c r="DZ992" s="54"/>
      <c r="EA992" s="54"/>
      <c r="EB992" s="54"/>
      <c r="EC992" s="54"/>
      <c r="ED992" s="54"/>
      <c r="EE992" s="54"/>
      <c r="EF992" s="54"/>
      <c r="EG992" s="54"/>
      <c r="EH992" s="54"/>
      <c r="EI992" s="54"/>
      <c r="EJ992" s="54"/>
      <c r="EK992" s="54"/>
      <c r="EL992" s="54"/>
      <c r="EM992" s="54"/>
      <c r="EN992" s="54"/>
      <c r="EO992" s="54"/>
      <c r="EP992" s="54"/>
      <c r="EQ992" s="54"/>
      <c r="ER992" s="54"/>
    </row>
    <row r="993" spans="1:148" x14ac:dyDescent="0.25">
      <c r="A993" s="76"/>
      <c r="B993" s="54"/>
      <c r="C993" s="54"/>
      <c r="D993" s="54"/>
      <c r="E993" s="54"/>
      <c r="F993" s="5"/>
      <c r="G993" s="8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/>
      <c r="CB993" s="54"/>
      <c r="CC993" s="54"/>
      <c r="CD993" s="54"/>
      <c r="CE993" s="54"/>
      <c r="CF993" s="54"/>
      <c r="CG993" s="54"/>
      <c r="CH993" s="54"/>
      <c r="CI993" s="54"/>
      <c r="CJ993" s="54"/>
      <c r="CK993" s="54"/>
      <c r="CL993" s="54"/>
      <c r="CM993" s="54"/>
      <c r="CN993" s="54"/>
      <c r="CO993" s="54"/>
      <c r="CP993" s="54"/>
      <c r="CQ993" s="54"/>
      <c r="CR993" s="54"/>
      <c r="CS993" s="54"/>
      <c r="CT993" s="54"/>
      <c r="CU993" s="54"/>
      <c r="CV993" s="54"/>
      <c r="CW993" s="54"/>
      <c r="CX993" s="54"/>
      <c r="CY993" s="54"/>
      <c r="CZ993" s="54"/>
      <c r="DA993" s="54"/>
      <c r="DB993" s="54"/>
      <c r="DC993" s="54"/>
      <c r="DD993" s="54"/>
      <c r="DE993" s="54"/>
      <c r="DF993" s="54"/>
      <c r="DG993" s="54"/>
      <c r="DH993" s="54"/>
      <c r="DI993" s="54"/>
      <c r="DJ993" s="54"/>
      <c r="DK993" s="54"/>
      <c r="DL993" s="54"/>
      <c r="DM993" s="54"/>
      <c r="DN993" s="54"/>
      <c r="DO993" s="54"/>
      <c r="DP993" s="54"/>
      <c r="DQ993" s="54"/>
      <c r="DR993" s="54"/>
      <c r="DS993" s="54"/>
      <c r="DT993" s="54"/>
      <c r="DU993" s="54"/>
      <c r="DV993" s="54"/>
      <c r="DW993" s="54"/>
      <c r="DX993" s="54"/>
      <c r="DY993" s="54"/>
      <c r="DZ993" s="54"/>
      <c r="EA993" s="54"/>
      <c r="EB993" s="54"/>
      <c r="EC993" s="54"/>
      <c r="ED993" s="54"/>
      <c r="EE993" s="54"/>
      <c r="EF993" s="54"/>
      <c r="EG993" s="54"/>
      <c r="EH993" s="54"/>
      <c r="EI993" s="54"/>
      <c r="EJ993" s="54"/>
      <c r="EK993" s="54"/>
      <c r="EL993" s="54"/>
      <c r="EM993" s="54"/>
      <c r="EN993" s="54"/>
      <c r="EO993" s="54"/>
      <c r="EP993" s="54"/>
      <c r="EQ993" s="54"/>
      <c r="ER993" s="54"/>
    </row>
    <row r="994" spans="1:148" x14ac:dyDescent="0.25">
      <c r="A994" s="76"/>
      <c r="B994" s="54"/>
      <c r="C994" s="54"/>
      <c r="D994" s="54"/>
      <c r="E994" s="54"/>
      <c r="F994" s="5"/>
      <c r="G994" s="8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/>
      <c r="CB994" s="54"/>
      <c r="CC994" s="54"/>
      <c r="CD994" s="54"/>
      <c r="CE994" s="54"/>
      <c r="CF994" s="54"/>
      <c r="CG994" s="54"/>
      <c r="CH994" s="54"/>
      <c r="CI994" s="54"/>
      <c r="CJ994" s="54"/>
      <c r="CK994" s="54"/>
      <c r="CL994" s="54"/>
      <c r="CM994" s="54"/>
      <c r="CN994" s="54"/>
      <c r="CO994" s="54"/>
      <c r="CP994" s="54"/>
      <c r="CQ994" s="54"/>
      <c r="CR994" s="54"/>
      <c r="CS994" s="54"/>
      <c r="CT994" s="54"/>
      <c r="CU994" s="54"/>
      <c r="CV994" s="54"/>
      <c r="CW994" s="54"/>
      <c r="CX994" s="54"/>
      <c r="CY994" s="54"/>
      <c r="CZ994" s="54"/>
      <c r="DA994" s="54"/>
      <c r="DB994" s="54"/>
      <c r="DC994" s="54"/>
      <c r="DD994" s="54"/>
      <c r="DE994" s="54"/>
      <c r="DF994" s="54"/>
      <c r="DG994" s="54"/>
      <c r="DH994" s="54"/>
      <c r="DI994" s="54"/>
      <c r="DJ994" s="54"/>
      <c r="DK994" s="54"/>
      <c r="DL994" s="54"/>
      <c r="DM994" s="54"/>
      <c r="DN994" s="54"/>
      <c r="DO994" s="54"/>
      <c r="DP994" s="54"/>
      <c r="DQ994" s="54"/>
      <c r="DR994" s="54"/>
      <c r="DS994" s="54"/>
      <c r="DT994" s="54"/>
      <c r="DU994" s="54"/>
      <c r="DV994" s="54"/>
      <c r="DW994" s="54"/>
      <c r="DX994" s="54"/>
      <c r="DY994" s="54"/>
      <c r="DZ994" s="54"/>
      <c r="EA994" s="54"/>
      <c r="EB994" s="54"/>
      <c r="EC994" s="54"/>
      <c r="ED994" s="54"/>
      <c r="EE994" s="54"/>
      <c r="EF994" s="54"/>
      <c r="EG994" s="54"/>
      <c r="EH994" s="54"/>
      <c r="EI994" s="54"/>
      <c r="EJ994" s="54"/>
      <c r="EK994" s="54"/>
      <c r="EL994" s="54"/>
      <c r="EM994" s="54"/>
      <c r="EN994" s="54"/>
      <c r="EO994" s="54"/>
      <c r="EP994" s="54"/>
      <c r="EQ994" s="54"/>
      <c r="ER994" s="54"/>
    </row>
    <row r="995" spans="1:148" x14ac:dyDescent="0.25">
      <c r="A995" s="76"/>
      <c r="B995" s="54"/>
      <c r="C995" s="54"/>
      <c r="D995" s="54"/>
      <c r="E995" s="54"/>
      <c r="F995" s="5"/>
      <c r="G995" s="8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/>
      <c r="CB995" s="54"/>
      <c r="CC995" s="54"/>
      <c r="CD995" s="54"/>
      <c r="CE995" s="54"/>
      <c r="CF995" s="54"/>
      <c r="CG995" s="54"/>
      <c r="CH995" s="54"/>
      <c r="CI995" s="54"/>
      <c r="CJ995" s="54"/>
      <c r="CK995" s="54"/>
      <c r="CL995" s="54"/>
      <c r="CM995" s="54"/>
      <c r="CN995" s="54"/>
      <c r="CO995" s="54"/>
      <c r="CP995" s="54"/>
      <c r="CQ995" s="54"/>
      <c r="CR995" s="54"/>
      <c r="CS995" s="54"/>
      <c r="CT995" s="54"/>
      <c r="CU995" s="54"/>
      <c r="CV995" s="54"/>
      <c r="CW995" s="54"/>
      <c r="CX995" s="54"/>
      <c r="CY995" s="54"/>
      <c r="CZ995" s="54"/>
      <c r="DA995" s="54"/>
      <c r="DB995" s="54"/>
      <c r="DC995" s="54"/>
      <c r="DD995" s="54"/>
      <c r="DE995" s="54"/>
      <c r="DF995" s="54"/>
      <c r="DG995" s="54"/>
      <c r="DH995" s="54"/>
      <c r="DI995" s="54"/>
      <c r="DJ995" s="54"/>
      <c r="DK995" s="54"/>
      <c r="DL995" s="54"/>
      <c r="DM995" s="54"/>
      <c r="DN995" s="54"/>
      <c r="DO995" s="54"/>
      <c r="DP995" s="54"/>
      <c r="DQ995" s="54"/>
      <c r="DR995" s="54"/>
      <c r="DS995" s="54"/>
      <c r="DT995" s="54"/>
      <c r="DU995" s="54"/>
      <c r="DV995" s="54"/>
      <c r="DW995" s="54"/>
      <c r="DX995" s="54"/>
      <c r="DY995" s="54"/>
      <c r="DZ995" s="54"/>
      <c r="EA995" s="54"/>
      <c r="EB995" s="54"/>
      <c r="EC995" s="54"/>
      <c r="ED995" s="54"/>
      <c r="EE995" s="54"/>
      <c r="EF995" s="54"/>
      <c r="EG995" s="54"/>
      <c r="EH995" s="54"/>
      <c r="EI995" s="54"/>
      <c r="EJ995" s="54"/>
      <c r="EK995" s="54"/>
      <c r="EL995" s="54"/>
      <c r="EM995" s="54"/>
      <c r="EN995" s="54"/>
      <c r="EO995" s="54"/>
      <c r="EP995" s="54"/>
      <c r="EQ995" s="54"/>
      <c r="ER995" s="54"/>
    </row>
    <row r="996" spans="1:148" x14ac:dyDescent="0.25">
      <c r="A996" s="76"/>
      <c r="B996" s="54"/>
      <c r="C996" s="54"/>
      <c r="D996" s="54"/>
      <c r="E996" s="54"/>
      <c r="F996" s="5"/>
      <c r="G996" s="8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/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/>
      <c r="DB996" s="54"/>
      <c r="DC996" s="54"/>
      <c r="DD996" s="54"/>
      <c r="DE996" s="54"/>
      <c r="DF996" s="54"/>
      <c r="DG996" s="54"/>
      <c r="DH996" s="54"/>
      <c r="DI996" s="54"/>
      <c r="DJ996" s="54"/>
      <c r="DK996" s="54"/>
      <c r="DL996" s="54"/>
      <c r="DM996" s="54"/>
      <c r="DN996" s="54"/>
      <c r="DO996" s="54"/>
      <c r="DP996" s="54"/>
      <c r="DQ996" s="54"/>
      <c r="DR996" s="54"/>
      <c r="DS996" s="54"/>
      <c r="DT996" s="54"/>
      <c r="DU996" s="54"/>
      <c r="DV996" s="54"/>
      <c r="DW996" s="54"/>
      <c r="DX996" s="54"/>
      <c r="DY996" s="54"/>
      <c r="DZ996" s="54"/>
      <c r="EA996" s="54"/>
      <c r="EB996" s="54"/>
      <c r="EC996" s="54"/>
      <c r="ED996" s="54"/>
      <c r="EE996" s="54"/>
      <c r="EF996" s="54"/>
      <c r="EG996" s="54"/>
      <c r="EH996" s="54"/>
      <c r="EI996" s="54"/>
      <c r="EJ996" s="54"/>
      <c r="EK996" s="54"/>
      <c r="EL996" s="54"/>
      <c r="EM996" s="54"/>
      <c r="EN996" s="54"/>
      <c r="EO996" s="54"/>
      <c r="EP996" s="54"/>
      <c r="EQ996" s="54"/>
      <c r="ER996" s="54"/>
    </row>
    <row r="997" spans="1:148" x14ac:dyDescent="0.25">
      <c r="A997" s="76"/>
      <c r="B997" s="54"/>
      <c r="C997" s="54"/>
      <c r="D997" s="54"/>
      <c r="E997" s="54"/>
      <c r="F997" s="5"/>
      <c r="G997" s="8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/>
      <c r="CB997" s="54"/>
      <c r="CC997" s="54"/>
      <c r="CD997" s="54"/>
      <c r="CE997" s="54"/>
      <c r="CF997" s="54"/>
      <c r="CG997" s="54"/>
      <c r="CH997" s="54"/>
      <c r="CI997" s="54"/>
      <c r="CJ997" s="54"/>
      <c r="CK997" s="54"/>
      <c r="CL997" s="54"/>
      <c r="CM997" s="54"/>
      <c r="CN997" s="54"/>
      <c r="CO997" s="54"/>
      <c r="CP997" s="54"/>
      <c r="CQ997" s="54"/>
      <c r="CR997" s="54"/>
      <c r="CS997" s="54"/>
      <c r="CT997" s="54"/>
      <c r="CU997" s="54"/>
      <c r="CV997" s="54"/>
      <c r="CW997" s="54"/>
      <c r="CX997" s="54"/>
      <c r="CY997" s="54"/>
      <c r="CZ997" s="54"/>
      <c r="DA997" s="54"/>
      <c r="DB997" s="54"/>
      <c r="DC997" s="54"/>
      <c r="DD997" s="54"/>
      <c r="DE997" s="54"/>
      <c r="DF997" s="54"/>
      <c r="DG997" s="54"/>
      <c r="DH997" s="54"/>
      <c r="DI997" s="54"/>
      <c r="DJ997" s="54"/>
      <c r="DK997" s="54"/>
      <c r="DL997" s="54"/>
      <c r="DM997" s="54"/>
      <c r="DN997" s="54"/>
      <c r="DO997" s="54"/>
      <c r="DP997" s="54"/>
      <c r="DQ997" s="54"/>
      <c r="DR997" s="54"/>
      <c r="DS997" s="54"/>
      <c r="DT997" s="54"/>
      <c r="DU997" s="54"/>
      <c r="DV997" s="54"/>
      <c r="DW997" s="54"/>
      <c r="DX997" s="54"/>
      <c r="DY997" s="54"/>
      <c r="DZ997" s="54"/>
      <c r="EA997" s="54"/>
      <c r="EB997" s="54"/>
      <c r="EC997" s="54"/>
      <c r="ED997" s="54"/>
      <c r="EE997" s="54"/>
      <c r="EF997" s="54"/>
      <c r="EG997" s="54"/>
      <c r="EH997" s="54"/>
      <c r="EI997" s="54"/>
      <c r="EJ997" s="54"/>
      <c r="EK997" s="54"/>
      <c r="EL997" s="54"/>
      <c r="EM997" s="54"/>
      <c r="EN997" s="54"/>
      <c r="EO997" s="54"/>
      <c r="EP997" s="54"/>
      <c r="EQ997" s="54"/>
      <c r="ER997" s="54"/>
    </row>
    <row r="998" spans="1:148" x14ac:dyDescent="0.25">
      <c r="A998" s="76"/>
      <c r="B998" s="54"/>
      <c r="C998" s="54"/>
      <c r="D998" s="54"/>
      <c r="E998" s="54"/>
      <c r="F998" s="5"/>
      <c r="G998" s="8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/>
      <c r="CB998" s="54"/>
      <c r="CC998" s="54"/>
      <c r="CD998" s="54"/>
      <c r="CE998" s="54"/>
      <c r="CF998" s="54"/>
      <c r="CG998" s="54"/>
      <c r="CH998" s="54"/>
      <c r="CI998" s="54"/>
      <c r="CJ998" s="54"/>
      <c r="CK998" s="54"/>
      <c r="CL998" s="54"/>
      <c r="CM998" s="54"/>
      <c r="CN998" s="54"/>
      <c r="CO998" s="54"/>
      <c r="CP998" s="54"/>
      <c r="CQ998" s="54"/>
      <c r="CR998" s="54"/>
      <c r="CS998" s="54"/>
      <c r="CT998" s="54"/>
      <c r="CU998" s="54"/>
      <c r="CV998" s="54"/>
      <c r="CW998" s="54"/>
      <c r="CX998" s="54"/>
      <c r="CY998" s="54"/>
      <c r="CZ998" s="54"/>
      <c r="DA998" s="54"/>
      <c r="DB998" s="54"/>
      <c r="DC998" s="54"/>
      <c r="DD998" s="54"/>
      <c r="DE998" s="54"/>
      <c r="DF998" s="54"/>
      <c r="DG998" s="54"/>
      <c r="DH998" s="54"/>
      <c r="DI998" s="54"/>
      <c r="DJ998" s="54"/>
      <c r="DK998" s="54"/>
      <c r="DL998" s="54"/>
      <c r="DM998" s="54"/>
      <c r="DN998" s="54"/>
      <c r="DO998" s="54"/>
      <c r="DP998" s="54"/>
      <c r="DQ998" s="54"/>
      <c r="DR998" s="54"/>
      <c r="DS998" s="54"/>
      <c r="DT998" s="54"/>
      <c r="DU998" s="54"/>
      <c r="DV998" s="54"/>
      <c r="DW998" s="54"/>
      <c r="DX998" s="54"/>
      <c r="DY998" s="54"/>
      <c r="DZ998" s="54"/>
      <c r="EA998" s="54"/>
      <c r="EB998" s="54"/>
      <c r="EC998" s="54"/>
      <c r="ED998" s="54"/>
      <c r="EE998" s="54"/>
      <c r="EF998" s="54"/>
      <c r="EG998" s="54"/>
      <c r="EH998" s="54"/>
      <c r="EI998" s="54"/>
      <c r="EJ998" s="54"/>
      <c r="EK998" s="54"/>
      <c r="EL998" s="54"/>
      <c r="EM998" s="54"/>
      <c r="EN998" s="54"/>
      <c r="EO998" s="54"/>
      <c r="EP998" s="54"/>
      <c r="EQ998" s="54"/>
      <c r="ER998" s="54"/>
    </row>
    <row r="999" spans="1:148" x14ac:dyDescent="0.25">
      <c r="A999" s="76"/>
      <c r="B999" s="54"/>
      <c r="C999" s="54"/>
      <c r="D999" s="54"/>
      <c r="E999" s="54"/>
      <c r="F999" s="5"/>
      <c r="G999" s="8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/>
      <c r="CB999" s="54"/>
      <c r="CC999" s="54"/>
      <c r="CD999" s="54"/>
      <c r="CE999" s="54"/>
      <c r="CF999" s="54"/>
      <c r="CG999" s="54"/>
      <c r="CH999" s="54"/>
      <c r="CI999" s="54"/>
      <c r="CJ999" s="54"/>
      <c r="CK999" s="54"/>
      <c r="CL999" s="54"/>
      <c r="CM999" s="54"/>
      <c r="CN999" s="54"/>
      <c r="CO999" s="54"/>
      <c r="CP999" s="54"/>
      <c r="CQ999" s="54"/>
      <c r="CR999" s="54"/>
      <c r="CS999" s="54"/>
      <c r="CT999" s="54"/>
      <c r="CU999" s="54"/>
      <c r="CV999" s="54"/>
      <c r="CW999" s="54"/>
      <c r="CX999" s="54"/>
      <c r="CY999" s="54"/>
      <c r="CZ999" s="54"/>
      <c r="DA999" s="54"/>
      <c r="DB999" s="54"/>
      <c r="DC999" s="54"/>
      <c r="DD999" s="54"/>
      <c r="DE999" s="54"/>
      <c r="DF999" s="54"/>
      <c r="DG999" s="54"/>
      <c r="DH999" s="54"/>
      <c r="DI999" s="54"/>
      <c r="DJ999" s="54"/>
      <c r="DK999" s="54"/>
      <c r="DL999" s="54"/>
      <c r="DM999" s="54"/>
      <c r="DN999" s="54"/>
      <c r="DO999" s="54"/>
      <c r="DP999" s="54"/>
      <c r="DQ999" s="54"/>
      <c r="DR999" s="54"/>
      <c r="DS999" s="54"/>
      <c r="DT999" s="54"/>
      <c r="DU999" s="54"/>
      <c r="DV999" s="54"/>
      <c r="DW999" s="54"/>
      <c r="DX999" s="54"/>
      <c r="DY999" s="54"/>
      <c r="DZ999" s="54"/>
      <c r="EA999" s="54"/>
      <c r="EB999" s="54"/>
      <c r="EC999" s="54"/>
      <c r="ED999" s="54"/>
      <c r="EE999" s="54"/>
      <c r="EF999" s="54"/>
      <c r="EG999" s="54"/>
      <c r="EH999" s="54"/>
      <c r="EI999" s="54"/>
      <c r="EJ999" s="54"/>
      <c r="EK999" s="54"/>
      <c r="EL999" s="54"/>
      <c r="EM999" s="54"/>
      <c r="EN999" s="54"/>
      <c r="EO999" s="54"/>
      <c r="EP999" s="54"/>
      <c r="EQ999" s="54"/>
      <c r="ER999" s="54"/>
    </row>
    <row r="1000" spans="1:148" x14ac:dyDescent="0.25">
      <c r="A1000" s="76"/>
      <c r="B1000" s="54"/>
      <c r="C1000" s="54"/>
      <c r="D1000" s="54"/>
      <c r="E1000" s="54"/>
      <c r="F1000" s="5"/>
      <c r="G1000" s="8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/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/>
      <c r="DB1000" s="54"/>
      <c r="DC1000" s="54"/>
      <c r="DD1000" s="54"/>
      <c r="DE1000" s="54"/>
      <c r="DF1000" s="54"/>
      <c r="DG1000" s="54"/>
      <c r="DH1000" s="54"/>
      <c r="DI1000" s="54"/>
      <c r="DJ1000" s="54"/>
      <c r="DK1000" s="54"/>
      <c r="DL1000" s="54"/>
      <c r="DM1000" s="54"/>
      <c r="DN1000" s="54"/>
      <c r="DO1000" s="54"/>
      <c r="DP1000" s="54"/>
      <c r="DQ1000" s="54"/>
      <c r="DR1000" s="54"/>
      <c r="DS1000" s="54"/>
      <c r="DT1000" s="54"/>
      <c r="DU1000" s="54"/>
      <c r="DV1000" s="54"/>
      <c r="DW1000" s="54"/>
      <c r="DX1000" s="54"/>
      <c r="DY1000" s="54"/>
      <c r="DZ1000" s="54"/>
      <c r="EA1000" s="54"/>
      <c r="EB1000" s="54"/>
      <c r="EC1000" s="54"/>
      <c r="ED1000" s="54"/>
      <c r="EE1000" s="54"/>
      <c r="EF1000" s="54"/>
      <c r="EG1000" s="54"/>
      <c r="EH1000" s="54"/>
      <c r="EI1000" s="54"/>
      <c r="EJ1000" s="54"/>
      <c r="EK1000" s="54"/>
      <c r="EL1000" s="54"/>
      <c r="EM1000" s="54"/>
      <c r="EN1000" s="54"/>
      <c r="EO1000" s="54"/>
      <c r="EP1000" s="54"/>
      <c r="EQ1000" s="54"/>
      <c r="ER1000" s="54"/>
    </row>
    <row r="1001" spans="1:148" x14ac:dyDescent="0.25">
      <c r="A1001" s="76"/>
      <c r="B1001" s="54"/>
      <c r="C1001" s="54"/>
      <c r="D1001" s="54"/>
      <c r="E1001" s="54"/>
      <c r="F1001" s="5"/>
      <c r="G1001" s="8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4"/>
      <c r="BQ1001" s="54"/>
      <c r="BR1001" s="54"/>
      <c r="BS1001" s="54"/>
      <c r="BT1001" s="54"/>
      <c r="BU1001" s="54"/>
      <c r="BV1001" s="54"/>
      <c r="BW1001" s="54"/>
      <c r="BX1001" s="54"/>
      <c r="BY1001" s="54"/>
      <c r="BZ1001" s="54"/>
      <c r="CA1001" s="54"/>
      <c r="CB1001" s="54"/>
      <c r="CC1001" s="54"/>
      <c r="CD1001" s="54"/>
      <c r="CE1001" s="54"/>
      <c r="CF1001" s="54"/>
      <c r="CG1001" s="54"/>
      <c r="CH1001" s="54"/>
      <c r="CI1001" s="54"/>
      <c r="CJ1001" s="54"/>
      <c r="CK1001" s="54"/>
      <c r="CL1001" s="54"/>
      <c r="CM1001" s="54"/>
      <c r="CN1001" s="54"/>
      <c r="CO1001" s="54"/>
      <c r="CP1001" s="54"/>
      <c r="CQ1001" s="54"/>
      <c r="CR1001" s="54"/>
      <c r="CS1001" s="54"/>
      <c r="CT1001" s="54"/>
      <c r="CU1001" s="54"/>
      <c r="CV1001" s="54"/>
      <c r="CW1001" s="54"/>
      <c r="CX1001" s="54"/>
      <c r="CY1001" s="54"/>
      <c r="CZ1001" s="54"/>
      <c r="DA1001" s="54"/>
      <c r="DB1001" s="54"/>
      <c r="DC1001" s="54"/>
      <c r="DD1001" s="54"/>
      <c r="DE1001" s="54"/>
      <c r="DF1001" s="54"/>
      <c r="DG1001" s="54"/>
      <c r="DH1001" s="54"/>
      <c r="DI1001" s="54"/>
      <c r="DJ1001" s="54"/>
      <c r="DK1001" s="54"/>
      <c r="DL1001" s="54"/>
      <c r="DM1001" s="54"/>
      <c r="DN1001" s="54"/>
      <c r="DO1001" s="54"/>
      <c r="DP1001" s="54"/>
      <c r="DQ1001" s="54"/>
      <c r="DR1001" s="54"/>
      <c r="DS1001" s="54"/>
      <c r="DT1001" s="54"/>
      <c r="DU1001" s="54"/>
      <c r="DV1001" s="54"/>
      <c r="DW1001" s="54"/>
      <c r="DX1001" s="54"/>
      <c r="DY1001" s="54"/>
      <c r="DZ1001" s="54"/>
      <c r="EA1001" s="54"/>
      <c r="EB1001" s="54"/>
      <c r="EC1001" s="54"/>
      <c r="ED1001" s="54"/>
      <c r="EE1001" s="54"/>
      <c r="EF1001" s="54"/>
      <c r="EG1001" s="54"/>
      <c r="EH1001" s="54"/>
      <c r="EI1001" s="54"/>
      <c r="EJ1001" s="54"/>
      <c r="EK1001" s="54"/>
      <c r="EL1001" s="54"/>
      <c r="EM1001" s="54"/>
      <c r="EN1001" s="54"/>
      <c r="EO1001" s="54"/>
      <c r="EP1001" s="54"/>
      <c r="EQ1001" s="54"/>
      <c r="ER1001" s="54"/>
    </row>
    <row r="1002" spans="1:148" x14ac:dyDescent="0.25">
      <c r="A1002" s="76"/>
      <c r="B1002" s="54"/>
      <c r="C1002" s="54"/>
      <c r="D1002" s="54"/>
      <c r="E1002" s="54"/>
      <c r="F1002" s="5"/>
      <c r="G1002" s="8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4"/>
      <c r="BQ1002" s="54"/>
      <c r="BR1002" s="54"/>
      <c r="BS1002" s="54"/>
      <c r="BT1002" s="54"/>
      <c r="BU1002" s="54"/>
      <c r="BV1002" s="54"/>
      <c r="BW1002" s="54"/>
      <c r="BX1002" s="54"/>
      <c r="BY1002" s="54"/>
      <c r="BZ1002" s="54"/>
      <c r="CA1002" s="54"/>
      <c r="CB1002" s="54"/>
      <c r="CC1002" s="54"/>
      <c r="CD1002" s="54"/>
      <c r="CE1002" s="54"/>
      <c r="CF1002" s="54"/>
      <c r="CG1002" s="54"/>
      <c r="CH1002" s="54"/>
      <c r="CI1002" s="54"/>
      <c r="CJ1002" s="54"/>
      <c r="CK1002" s="54"/>
      <c r="CL1002" s="54"/>
      <c r="CM1002" s="54"/>
      <c r="CN1002" s="54"/>
      <c r="CO1002" s="54"/>
      <c r="CP1002" s="54"/>
      <c r="CQ1002" s="54"/>
      <c r="CR1002" s="54"/>
      <c r="CS1002" s="54"/>
      <c r="CT1002" s="54"/>
      <c r="CU1002" s="54"/>
      <c r="CV1002" s="54"/>
      <c r="CW1002" s="54"/>
      <c r="CX1002" s="54"/>
      <c r="CY1002" s="54"/>
      <c r="CZ1002" s="54"/>
      <c r="DA1002" s="54"/>
      <c r="DB1002" s="54"/>
      <c r="DC1002" s="54"/>
      <c r="DD1002" s="54"/>
      <c r="DE1002" s="54"/>
      <c r="DF1002" s="54"/>
      <c r="DG1002" s="54"/>
      <c r="DH1002" s="54"/>
      <c r="DI1002" s="54"/>
      <c r="DJ1002" s="54"/>
      <c r="DK1002" s="54"/>
      <c r="DL1002" s="54"/>
      <c r="DM1002" s="54"/>
      <c r="DN1002" s="54"/>
      <c r="DO1002" s="54"/>
      <c r="DP1002" s="54"/>
      <c r="DQ1002" s="54"/>
      <c r="DR1002" s="54"/>
      <c r="DS1002" s="54"/>
      <c r="DT1002" s="54"/>
      <c r="DU1002" s="54"/>
      <c r="DV1002" s="54"/>
      <c r="DW1002" s="54"/>
      <c r="DX1002" s="54"/>
      <c r="DY1002" s="54"/>
      <c r="DZ1002" s="54"/>
      <c r="EA1002" s="54"/>
      <c r="EB1002" s="54"/>
      <c r="EC1002" s="54"/>
      <c r="ED1002" s="54"/>
      <c r="EE1002" s="54"/>
      <c r="EF1002" s="54"/>
      <c r="EG1002" s="54"/>
      <c r="EH1002" s="54"/>
      <c r="EI1002" s="54"/>
      <c r="EJ1002" s="54"/>
      <c r="EK1002" s="54"/>
      <c r="EL1002" s="54"/>
      <c r="EM1002" s="54"/>
      <c r="EN1002" s="54"/>
      <c r="EO1002" s="54"/>
      <c r="EP1002" s="54"/>
      <c r="EQ1002" s="54"/>
      <c r="ER1002" s="54"/>
    </row>
    <row r="1003" spans="1:148" x14ac:dyDescent="0.25">
      <c r="A1003" s="76"/>
      <c r="B1003" s="54"/>
      <c r="C1003" s="54"/>
      <c r="D1003" s="54"/>
      <c r="E1003" s="54"/>
      <c r="F1003" s="5"/>
      <c r="G1003" s="8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4"/>
      <c r="BQ1003" s="54"/>
      <c r="BR1003" s="54"/>
      <c r="BS1003" s="54"/>
      <c r="BT1003" s="54"/>
      <c r="BU1003" s="54"/>
      <c r="BV1003" s="54"/>
      <c r="BW1003" s="54"/>
      <c r="BX1003" s="54"/>
      <c r="BY1003" s="54"/>
      <c r="BZ1003" s="54"/>
      <c r="CA1003" s="54"/>
      <c r="CB1003" s="54"/>
      <c r="CC1003" s="54"/>
      <c r="CD1003" s="54"/>
      <c r="CE1003" s="54"/>
      <c r="CF1003" s="54"/>
      <c r="CG1003" s="54"/>
      <c r="CH1003" s="54"/>
      <c r="CI1003" s="54"/>
      <c r="CJ1003" s="54"/>
      <c r="CK1003" s="54"/>
      <c r="CL1003" s="54"/>
      <c r="CM1003" s="54"/>
      <c r="CN1003" s="54"/>
      <c r="CO1003" s="54"/>
      <c r="CP1003" s="54"/>
      <c r="CQ1003" s="54"/>
      <c r="CR1003" s="54"/>
      <c r="CS1003" s="54"/>
      <c r="CT1003" s="54"/>
      <c r="CU1003" s="54"/>
      <c r="CV1003" s="54"/>
      <c r="CW1003" s="54"/>
      <c r="CX1003" s="54"/>
      <c r="CY1003" s="54"/>
      <c r="CZ1003" s="54"/>
      <c r="DA1003" s="54"/>
      <c r="DB1003" s="54"/>
      <c r="DC1003" s="54"/>
      <c r="DD1003" s="54"/>
      <c r="DE1003" s="54"/>
      <c r="DF1003" s="54"/>
      <c r="DG1003" s="54"/>
      <c r="DH1003" s="54"/>
      <c r="DI1003" s="54"/>
      <c r="DJ1003" s="54"/>
      <c r="DK1003" s="54"/>
      <c r="DL1003" s="54"/>
      <c r="DM1003" s="54"/>
      <c r="DN1003" s="54"/>
      <c r="DO1003" s="54"/>
      <c r="DP1003" s="54"/>
      <c r="DQ1003" s="54"/>
      <c r="DR1003" s="54"/>
      <c r="DS1003" s="54"/>
      <c r="DT1003" s="54"/>
      <c r="DU1003" s="54"/>
      <c r="DV1003" s="54"/>
      <c r="DW1003" s="54"/>
      <c r="DX1003" s="54"/>
      <c r="DY1003" s="54"/>
      <c r="DZ1003" s="54"/>
      <c r="EA1003" s="54"/>
      <c r="EB1003" s="54"/>
      <c r="EC1003" s="54"/>
      <c r="ED1003" s="54"/>
      <c r="EE1003" s="54"/>
      <c r="EF1003" s="54"/>
      <c r="EG1003" s="54"/>
      <c r="EH1003" s="54"/>
      <c r="EI1003" s="54"/>
      <c r="EJ1003" s="54"/>
      <c r="EK1003" s="54"/>
      <c r="EL1003" s="54"/>
      <c r="EM1003" s="54"/>
      <c r="EN1003" s="54"/>
      <c r="EO1003" s="54"/>
      <c r="EP1003" s="54"/>
      <c r="EQ1003" s="54"/>
      <c r="ER1003" s="54"/>
    </row>
    <row r="1004" spans="1:148" x14ac:dyDescent="0.25">
      <c r="A1004" s="76"/>
      <c r="B1004" s="54"/>
      <c r="C1004" s="54"/>
      <c r="D1004" s="54"/>
      <c r="E1004" s="54"/>
      <c r="F1004" s="5"/>
      <c r="G1004" s="8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/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/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/>
      <c r="DB1004" s="54"/>
      <c r="DC1004" s="54"/>
      <c r="DD1004" s="54"/>
      <c r="DE1004" s="54"/>
      <c r="DF1004" s="54"/>
      <c r="DG1004" s="54"/>
      <c r="DH1004" s="54"/>
      <c r="DI1004" s="54"/>
      <c r="DJ1004" s="54"/>
      <c r="DK1004" s="54"/>
      <c r="DL1004" s="54"/>
      <c r="DM1004" s="54"/>
      <c r="DN1004" s="54"/>
      <c r="DO1004" s="54"/>
      <c r="DP1004" s="54"/>
      <c r="DQ1004" s="54"/>
      <c r="DR1004" s="54"/>
      <c r="DS1004" s="54"/>
      <c r="DT1004" s="54"/>
      <c r="DU1004" s="54"/>
      <c r="DV1004" s="54"/>
      <c r="DW1004" s="54"/>
      <c r="DX1004" s="54"/>
      <c r="DY1004" s="54"/>
      <c r="DZ1004" s="54"/>
      <c r="EA1004" s="54"/>
      <c r="EB1004" s="54"/>
      <c r="EC1004" s="54"/>
      <c r="ED1004" s="54"/>
      <c r="EE1004" s="54"/>
      <c r="EF1004" s="54"/>
      <c r="EG1004" s="54"/>
      <c r="EH1004" s="54"/>
      <c r="EI1004" s="54"/>
      <c r="EJ1004" s="54"/>
      <c r="EK1004" s="54"/>
      <c r="EL1004" s="54"/>
      <c r="EM1004" s="54"/>
      <c r="EN1004" s="54"/>
      <c r="EO1004" s="54"/>
      <c r="EP1004" s="54"/>
      <c r="EQ1004" s="54"/>
      <c r="ER1004" s="54"/>
    </row>
    <row r="1005" spans="1:148" x14ac:dyDescent="0.25">
      <c r="A1005" s="76"/>
      <c r="B1005" s="54"/>
      <c r="C1005" s="54"/>
      <c r="D1005" s="54"/>
      <c r="E1005" s="54"/>
      <c r="F1005" s="5"/>
      <c r="G1005" s="8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4"/>
      <c r="BQ1005" s="54"/>
      <c r="BR1005" s="54"/>
      <c r="BS1005" s="54"/>
      <c r="BT1005" s="54"/>
      <c r="BU1005" s="54"/>
      <c r="BV1005" s="54"/>
      <c r="BW1005" s="54"/>
      <c r="BX1005" s="54"/>
      <c r="BY1005" s="54"/>
      <c r="BZ1005" s="54"/>
      <c r="CA1005" s="54"/>
      <c r="CB1005" s="54"/>
      <c r="CC1005" s="54"/>
      <c r="CD1005" s="54"/>
      <c r="CE1005" s="54"/>
      <c r="CF1005" s="54"/>
      <c r="CG1005" s="54"/>
      <c r="CH1005" s="54"/>
      <c r="CI1005" s="54"/>
      <c r="CJ1005" s="54"/>
      <c r="CK1005" s="54"/>
      <c r="CL1005" s="54"/>
      <c r="CM1005" s="54"/>
      <c r="CN1005" s="54"/>
      <c r="CO1005" s="54"/>
      <c r="CP1005" s="54"/>
      <c r="CQ1005" s="54"/>
      <c r="CR1005" s="54"/>
      <c r="CS1005" s="54"/>
      <c r="CT1005" s="54"/>
      <c r="CU1005" s="54"/>
      <c r="CV1005" s="54"/>
      <c r="CW1005" s="54"/>
      <c r="CX1005" s="54"/>
      <c r="CY1005" s="54"/>
      <c r="CZ1005" s="54"/>
      <c r="DA1005" s="54"/>
      <c r="DB1005" s="54"/>
      <c r="DC1005" s="54"/>
      <c r="DD1005" s="54"/>
      <c r="DE1005" s="54"/>
      <c r="DF1005" s="54"/>
      <c r="DG1005" s="54"/>
      <c r="DH1005" s="54"/>
      <c r="DI1005" s="54"/>
      <c r="DJ1005" s="54"/>
      <c r="DK1005" s="54"/>
      <c r="DL1005" s="54"/>
      <c r="DM1005" s="54"/>
      <c r="DN1005" s="54"/>
      <c r="DO1005" s="54"/>
      <c r="DP1005" s="54"/>
      <c r="DQ1005" s="54"/>
      <c r="DR1005" s="54"/>
      <c r="DS1005" s="54"/>
      <c r="DT1005" s="54"/>
      <c r="DU1005" s="54"/>
      <c r="DV1005" s="54"/>
      <c r="DW1005" s="54"/>
      <c r="DX1005" s="54"/>
      <c r="DY1005" s="54"/>
      <c r="DZ1005" s="54"/>
      <c r="EA1005" s="54"/>
      <c r="EB1005" s="54"/>
      <c r="EC1005" s="54"/>
      <c r="ED1005" s="54"/>
      <c r="EE1005" s="54"/>
      <c r="EF1005" s="54"/>
      <c r="EG1005" s="54"/>
      <c r="EH1005" s="54"/>
      <c r="EI1005" s="54"/>
      <c r="EJ1005" s="54"/>
      <c r="EK1005" s="54"/>
      <c r="EL1005" s="54"/>
      <c r="EM1005" s="54"/>
      <c r="EN1005" s="54"/>
      <c r="EO1005" s="54"/>
      <c r="EP1005" s="54"/>
      <c r="EQ1005" s="54"/>
      <c r="ER1005" s="54"/>
    </row>
    <row r="1006" spans="1:148" x14ac:dyDescent="0.25">
      <c r="A1006" s="76"/>
      <c r="B1006" s="54"/>
      <c r="C1006" s="54"/>
      <c r="D1006" s="54"/>
      <c r="E1006" s="54"/>
      <c r="F1006" s="5"/>
      <c r="G1006" s="8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4"/>
      <c r="BQ1006" s="54"/>
      <c r="BR1006" s="54"/>
      <c r="BS1006" s="54"/>
      <c r="BT1006" s="54"/>
      <c r="BU1006" s="54"/>
      <c r="BV1006" s="54"/>
      <c r="BW1006" s="54"/>
      <c r="BX1006" s="54"/>
      <c r="BY1006" s="54"/>
      <c r="BZ1006" s="54"/>
      <c r="CA1006" s="54"/>
      <c r="CB1006" s="54"/>
      <c r="CC1006" s="54"/>
      <c r="CD1006" s="54"/>
      <c r="CE1006" s="54"/>
      <c r="CF1006" s="54"/>
      <c r="CG1006" s="54"/>
      <c r="CH1006" s="54"/>
      <c r="CI1006" s="54"/>
      <c r="CJ1006" s="54"/>
      <c r="CK1006" s="54"/>
      <c r="CL1006" s="54"/>
      <c r="CM1006" s="54"/>
      <c r="CN1006" s="54"/>
      <c r="CO1006" s="54"/>
      <c r="CP1006" s="54"/>
      <c r="CQ1006" s="54"/>
      <c r="CR1006" s="54"/>
      <c r="CS1006" s="54"/>
      <c r="CT1006" s="54"/>
      <c r="CU1006" s="54"/>
      <c r="CV1006" s="54"/>
      <c r="CW1006" s="54"/>
      <c r="CX1006" s="54"/>
      <c r="CY1006" s="54"/>
      <c r="CZ1006" s="54"/>
      <c r="DA1006" s="54"/>
      <c r="DB1006" s="54"/>
      <c r="DC1006" s="54"/>
      <c r="DD1006" s="54"/>
      <c r="DE1006" s="54"/>
      <c r="DF1006" s="54"/>
      <c r="DG1006" s="54"/>
      <c r="DH1006" s="54"/>
      <c r="DI1006" s="54"/>
      <c r="DJ1006" s="54"/>
      <c r="DK1006" s="54"/>
      <c r="DL1006" s="54"/>
      <c r="DM1006" s="54"/>
      <c r="DN1006" s="54"/>
      <c r="DO1006" s="54"/>
      <c r="DP1006" s="54"/>
      <c r="DQ1006" s="54"/>
      <c r="DR1006" s="54"/>
      <c r="DS1006" s="54"/>
      <c r="DT1006" s="54"/>
      <c r="DU1006" s="54"/>
      <c r="DV1006" s="54"/>
      <c r="DW1006" s="54"/>
      <c r="DX1006" s="54"/>
      <c r="DY1006" s="54"/>
      <c r="DZ1006" s="54"/>
      <c r="EA1006" s="54"/>
      <c r="EB1006" s="54"/>
      <c r="EC1006" s="54"/>
      <c r="ED1006" s="54"/>
      <c r="EE1006" s="54"/>
      <c r="EF1006" s="54"/>
      <c r="EG1006" s="54"/>
      <c r="EH1006" s="54"/>
      <c r="EI1006" s="54"/>
      <c r="EJ1006" s="54"/>
      <c r="EK1006" s="54"/>
      <c r="EL1006" s="54"/>
      <c r="EM1006" s="54"/>
      <c r="EN1006" s="54"/>
      <c r="EO1006" s="54"/>
      <c r="EP1006" s="54"/>
      <c r="EQ1006" s="54"/>
      <c r="ER1006" s="54"/>
    </row>
    <row r="1007" spans="1:148" x14ac:dyDescent="0.25">
      <c r="A1007" s="76"/>
      <c r="B1007" s="54"/>
      <c r="C1007" s="54"/>
      <c r="D1007" s="54"/>
      <c r="E1007" s="54"/>
      <c r="F1007" s="5"/>
      <c r="G1007" s="8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4"/>
      <c r="BQ1007" s="54"/>
      <c r="BR1007" s="54"/>
      <c r="BS1007" s="54"/>
      <c r="BT1007" s="54"/>
      <c r="BU1007" s="54"/>
      <c r="BV1007" s="54"/>
      <c r="BW1007" s="54"/>
      <c r="BX1007" s="54"/>
      <c r="BY1007" s="54"/>
      <c r="BZ1007" s="54"/>
      <c r="CA1007" s="54"/>
      <c r="CB1007" s="54"/>
      <c r="CC1007" s="54"/>
      <c r="CD1007" s="54"/>
      <c r="CE1007" s="54"/>
      <c r="CF1007" s="54"/>
      <c r="CG1007" s="54"/>
      <c r="CH1007" s="54"/>
      <c r="CI1007" s="54"/>
      <c r="CJ1007" s="54"/>
      <c r="CK1007" s="54"/>
      <c r="CL1007" s="54"/>
      <c r="CM1007" s="54"/>
      <c r="CN1007" s="54"/>
      <c r="CO1007" s="54"/>
      <c r="CP1007" s="54"/>
      <c r="CQ1007" s="54"/>
      <c r="CR1007" s="54"/>
      <c r="CS1007" s="54"/>
      <c r="CT1007" s="54"/>
      <c r="CU1007" s="54"/>
      <c r="CV1007" s="54"/>
      <c r="CW1007" s="54"/>
      <c r="CX1007" s="54"/>
      <c r="CY1007" s="54"/>
      <c r="CZ1007" s="54"/>
      <c r="DA1007" s="54"/>
      <c r="DB1007" s="54"/>
      <c r="DC1007" s="54"/>
      <c r="DD1007" s="54"/>
      <c r="DE1007" s="54"/>
      <c r="DF1007" s="54"/>
      <c r="DG1007" s="54"/>
      <c r="DH1007" s="54"/>
      <c r="DI1007" s="54"/>
      <c r="DJ1007" s="54"/>
      <c r="DK1007" s="54"/>
      <c r="DL1007" s="54"/>
      <c r="DM1007" s="54"/>
      <c r="DN1007" s="54"/>
      <c r="DO1007" s="54"/>
      <c r="DP1007" s="54"/>
      <c r="DQ1007" s="54"/>
      <c r="DR1007" s="54"/>
      <c r="DS1007" s="54"/>
      <c r="DT1007" s="54"/>
      <c r="DU1007" s="54"/>
      <c r="DV1007" s="54"/>
      <c r="DW1007" s="54"/>
      <c r="DX1007" s="54"/>
      <c r="DY1007" s="54"/>
      <c r="DZ1007" s="54"/>
      <c r="EA1007" s="54"/>
      <c r="EB1007" s="54"/>
      <c r="EC1007" s="54"/>
      <c r="ED1007" s="54"/>
      <c r="EE1007" s="54"/>
      <c r="EF1007" s="54"/>
      <c r="EG1007" s="54"/>
      <c r="EH1007" s="54"/>
      <c r="EI1007" s="54"/>
      <c r="EJ1007" s="54"/>
      <c r="EK1007" s="54"/>
      <c r="EL1007" s="54"/>
      <c r="EM1007" s="54"/>
      <c r="EN1007" s="54"/>
      <c r="EO1007" s="54"/>
      <c r="EP1007" s="54"/>
      <c r="EQ1007" s="54"/>
      <c r="ER1007" s="54"/>
    </row>
    <row r="1008" spans="1:148" x14ac:dyDescent="0.25">
      <c r="A1008" s="76"/>
      <c r="B1008" s="54"/>
      <c r="C1008" s="54"/>
      <c r="D1008" s="54"/>
      <c r="E1008" s="54"/>
      <c r="F1008" s="5"/>
      <c r="G1008" s="8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/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/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/>
      <c r="DB1008" s="54"/>
      <c r="DC1008" s="54"/>
      <c r="DD1008" s="54"/>
      <c r="DE1008" s="54"/>
      <c r="DF1008" s="54"/>
      <c r="DG1008" s="54"/>
      <c r="DH1008" s="54"/>
      <c r="DI1008" s="54"/>
      <c r="DJ1008" s="54"/>
      <c r="DK1008" s="54"/>
      <c r="DL1008" s="54"/>
      <c r="DM1008" s="54"/>
      <c r="DN1008" s="54"/>
      <c r="DO1008" s="54"/>
      <c r="DP1008" s="54"/>
      <c r="DQ1008" s="54"/>
      <c r="DR1008" s="54"/>
      <c r="DS1008" s="54"/>
      <c r="DT1008" s="54"/>
      <c r="DU1008" s="54"/>
      <c r="DV1008" s="54"/>
      <c r="DW1008" s="54"/>
      <c r="DX1008" s="54"/>
      <c r="DY1008" s="54"/>
      <c r="DZ1008" s="54"/>
      <c r="EA1008" s="54"/>
      <c r="EB1008" s="54"/>
      <c r="EC1008" s="54"/>
      <c r="ED1008" s="54"/>
      <c r="EE1008" s="54"/>
      <c r="EF1008" s="54"/>
      <c r="EG1008" s="54"/>
      <c r="EH1008" s="54"/>
      <c r="EI1008" s="54"/>
      <c r="EJ1008" s="54"/>
      <c r="EK1008" s="54"/>
      <c r="EL1008" s="54"/>
      <c r="EM1008" s="54"/>
      <c r="EN1008" s="54"/>
      <c r="EO1008" s="54"/>
      <c r="EP1008" s="54"/>
      <c r="EQ1008" s="54"/>
      <c r="ER1008" s="54"/>
    </row>
    <row r="1009" spans="1:148" x14ac:dyDescent="0.25">
      <c r="A1009" s="76"/>
      <c r="B1009" s="54"/>
      <c r="C1009" s="54"/>
      <c r="D1009" s="54"/>
      <c r="E1009" s="54"/>
      <c r="F1009" s="5"/>
      <c r="G1009" s="8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/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54"/>
      <c r="CM1009" s="54"/>
      <c r="CN1009" s="54"/>
      <c r="CO1009" s="54"/>
      <c r="CP1009" s="54"/>
      <c r="CQ1009" s="54"/>
      <c r="CR1009" s="54"/>
      <c r="CS1009" s="54"/>
      <c r="CT1009" s="54"/>
      <c r="CU1009" s="54"/>
      <c r="CV1009" s="54"/>
      <c r="CW1009" s="54"/>
      <c r="CX1009" s="54"/>
      <c r="CY1009" s="54"/>
      <c r="CZ1009" s="54"/>
      <c r="DA1009" s="54"/>
      <c r="DB1009" s="54"/>
      <c r="DC1009" s="54"/>
      <c r="DD1009" s="54"/>
      <c r="DE1009" s="54"/>
      <c r="DF1009" s="54"/>
      <c r="DG1009" s="54"/>
      <c r="DH1009" s="54"/>
      <c r="DI1009" s="54"/>
      <c r="DJ1009" s="54"/>
      <c r="DK1009" s="54"/>
      <c r="DL1009" s="54"/>
      <c r="DM1009" s="54"/>
      <c r="DN1009" s="54"/>
      <c r="DO1009" s="54"/>
      <c r="DP1009" s="54"/>
      <c r="DQ1009" s="54"/>
      <c r="DR1009" s="54"/>
      <c r="DS1009" s="54"/>
      <c r="DT1009" s="54"/>
      <c r="DU1009" s="54"/>
      <c r="DV1009" s="54"/>
      <c r="DW1009" s="54"/>
      <c r="DX1009" s="54"/>
      <c r="DY1009" s="54"/>
      <c r="DZ1009" s="54"/>
      <c r="EA1009" s="54"/>
      <c r="EB1009" s="54"/>
      <c r="EC1009" s="54"/>
      <c r="ED1009" s="54"/>
      <c r="EE1009" s="54"/>
      <c r="EF1009" s="54"/>
      <c r="EG1009" s="54"/>
      <c r="EH1009" s="54"/>
      <c r="EI1009" s="54"/>
      <c r="EJ1009" s="54"/>
      <c r="EK1009" s="54"/>
      <c r="EL1009" s="54"/>
      <c r="EM1009" s="54"/>
      <c r="EN1009" s="54"/>
      <c r="EO1009" s="54"/>
      <c r="EP1009" s="54"/>
      <c r="EQ1009" s="54"/>
      <c r="ER1009" s="54"/>
    </row>
    <row r="1010" spans="1:148" x14ac:dyDescent="0.25">
      <c r="A1010" s="76"/>
      <c r="B1010" s="54"/>
      <c r="C1010" s="54"/>
      <c r="D1010" s="54"/>
      <c r="E1010" s="54"/>
      <c r="F1010" s="5"/>
      <c r="G1010" s="8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4"/>
      <c r="BQ1010" s="54"/>
      <c r="BR1010" s="54"/>
      <c r="BS1010" s="54"/>
      <c r="BT1010" s="54"/>
      <c r="BU1010" s="54"/>
      <c r="BV1010" s="54"/>
      <c r="BW1010" s="54"/>
      <c r="BX1010" s="54"/>
      <c r="BY1010" s="54"/>
      <c r="BZ1010" s="54"/>
      <c r="CA1010" s="54"/>
      <c r="CB1010" s="54"/>
      <c r="CC1010" s="54"/>
      <c r="CD1010" s="54"/>
      <c r="CE1010" s="54"/>
      <c r="CF1010" s="54"/>
      <c r="CG1010" s="54"/>
      <c r="CH1010" s="54"/>
      <c r="CI1010" s="54"/>
      <c r="CJ1010" s="54"/>
      <c r="CK1010" s="54"/>
      <c r="CL1010" s="54"/>
      <c r="CM1010" s="54"/>
      <c r="CN1010" s="54"/>
      <c r="CO1010" s="54"/>
      <c r="CP1010" s="54"/>
      <c r="CQ1010" s="54"/>
      <c r="CR1010" s="54"/>
      <c r="CS1010" s="54"/>
      <c r="CT1010" s="54"/>
      <c r="CU1010" s="54"/>
      <c r="CV1010" s="54"/>
      <c r="CW1010" s="54"/>
      <c r="CX1010" s="54"/>
      <c r="CY1010" s="54"/>
      <c r="CZ1010" s="54"/>
      <c r="DA1010" s="54"/>
      <c r="DB1010" s="54"/>
      <c r="DC1010" s="54"/>
      <c r="DD1010" s="54"/>
      <c r="DE1010" s="54"/>
      <c r="DF1010" s="54"/>
      <c r="DG1010" s="54"/>
      <c r="DH1010" s="54"/>
      <c r="DI1010" s="54"/>
      <c r="DJ1010" s="54"/>
      <c r="DK1010" s="54"/>
      <c r="DL1010" s="54"/>
      <c r="DM1010" s="54"/>
      <c r="DN1010" s="54"/>
      <c r="DO1010" s="54"/>
      <c r="DP1010" s="54"/>
      <c r="DQ1010" s="54"/>
      <c r="DR1010" s="54"/>
      <c r="DS1010" s="54"/>
      <c r="DT1010" s="54"/>
      <c r="DU1010" s="54"/>
      <c r="DV1010" s="54"/>
      <c r="DW1010" s="54"/>
      <c r="DX1010" s="54"/>
      <c r="DY1010" s="54"/>
      <c r="DZ1010" s="54"/>
      <c r="EA1010" s="54"/>
      <c r="EB1010" s="54"/>
      <c r="EC1010" s="54"/>
      <c r="ED1010" s="54"/>
      <c r="EE1010" s="54"/>
      <c r="EF1010" s="54"/>
      <c r="EG1010" s="54"/>
      <c r="EH1010" s="54"/>
      <c r="EI1010" s="54"/>
      <c r="EJ1010" s="54"/>
      <c r="EK1010" s="54"/>
      <c r="EL1010" s="54"/>
      <c r="EM1010" s="54"/>
      <c r="EN1010" s="54"/>
      <c r="EO1010" s="54"/>
      <c r="EP1010" s="54"/>
      <c r="EQ1010" s="54"/>
      <c r="ER1010" s="54"/>
    </row>
    <row r="1011" spans="1:148" x14ac:dyDescent="0.25">
      <c r="A1011" s="76"/>
      <c r="B1011" s="54"/>
      <c r="C1011" s="54"/>
      <c r="D1011" s="54"/>
      <c r="E1011" s="54"/>
      <c r="F1011" s="5"/>
      <c r="G1011" s="8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/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54"/>
      <c r="CM1011" s="54"/>
      <c r="CN1011" s="54"/>
      <c r="CO1011" s="54"/>
      <c r="CP1011" s="54"/>
      <c r="CQ1011" s="54"/>
      <c r="CR1011" s="54"/>
      <c r="CS1011" s="54"/>
      <c r="CT1011" s="54"/>
      <c r="CU1011" s="54"/>
      <c r="CV1011" s="54"/>
      <c r="CW1011" s="54"/>
      <c r="CX1011" s="54"/>
      <c r="CY1011" s="54"/>
      <c r="CZ1011" s="54"/>
      <c r="DA1011" s="54"/>
      <c r="DB1011" s="54"/>
      <c r="DC1011" s="54"/>
      <c r="DD1011" s="54"/>
      <c r="DE1011" s="54"/>
      <c r="DF1011" s="54"/>
      <c r="DG1011" s="54"/>
      <c r="DH1011" s="54"/>
      <c r="DI1011" s="54"/>
      <c r="DJ1011" s="54"/>
      <c r="DK1011" s="54"/>
      <c r="DL1011" s="54"/>
      <c r="DM1011" s="54"/>
      <c r="DN1011" s="54"/>
      <c r="DO1011" s="54"/>
      <c r="DP1011" s="54"/>
      <c r="DQ1011" s="54"/>
      <c r="DR1011" s="54"/>
      <c r="DS1011" s="54"/>
      <c r="DT1011" s="54"/>
      <c r="DU1011" s="54"/>
      <c r="DV1011" s="54"/>
      <c r="DW1011" s="54"/>
      <c r="DX1011" s="54"/>
      <c r="DY1011" s="54"/>
      <c r="DZ1011" s="54"/>
      <c r="EA1011" s="54"/>
      <c r="EB1011" s="54"/>
      <c r="EC1011" s="54"/>
      <c r="ED1011" s="54"/>
      <c r="EE1011" s="54"/>
      <c r="EF1011" s="54"/>
      <c r="EG1011" s="54"/>
      <c r="EH1011" s="54"/>
      <c r="EI1011" s="54"/>
      <c r="EJ1011" s="54"/>
      <c r="EK1011" s="54"/>
      <c r="EL1011" s="54"/>
      <c r="EM1011" s="54"/>
      <c r="EN1011" s="54"/>
      <c r="EO1011" s="54"/>
      <c r="EP1011" s="54"/>
      <c r="EQ1011" s="54"/>
      <c r="ER1011" s="54"/>
    </row>
    <row r="1012" spans="1:148" x14ac:dyDescent="0.25">
      <c r="A1012" s="76"/>
      <c r="B1012" s="54"/>
      <c r="C1012" s="54"/>
      <c r="D1012" s="54"/>
      <c r="E1012" s="54"/>
      <c r="F1012" s="5"/>
      <c r="G1012" s="8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/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/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/>
      <c r="DB1012" s="54"/>
      <c r="DC1012" s="54"/>
      <c r="DD1012" s="54"/>
      <c r="DE1012" s="54"/>
      <c r="DF1012" s="54"/>
      <c r="DG1012" s="54"/>
      <c r="DH1012" s="54"/>
      <c r="DI1012" s="54"/>
      <c r="DJ1012" s="54"/>
      <c r="DK1012" s="54"/>
      <c r="DL1012" s="54"/>
      <c r="DM1012" s="54"/>
      <c r="DN1012" s="54"/>
      <c r="DO1012" s="54"/>
      <c r="DP1012" s="54"/>
      <c r="DQ1012" s="54"/>
      <c r="DR1012" s="54"/>
      <c r="DS1012" s="54"/>
      <c r="DT1012" s="54"/>
      <c r="DU1012" s="54"/>
      <c r="DV1012" s="54"/>
      <c r="DW1012" s="54"/>
      <c r="DX1012" s="54"/>
      <c r="DY1012" s="54"/>
      <c r="DZ1012" s="54"/>
      <c r="EA1012" s="54"/>
      <c r="EB1012" s="54"/>
      <c r="EC1012" s="54"/>
      <c r="ED1012" s="54"/>
      <c r="EE1012" s="54"/>
      <c r="EF1012" s="54"/>
      <c r="EG1012" s="54"/>
      <c r="EH1012" s="54"/>
      <c r="EI1012" s="54"/>
      <c r="EJ1012" s="54"/>
      <c r="EK1012" s="54"/>
      <c r="EL1012" s="54"/>
      <c r="EM1012" s="54"/>
      <c r="EN1012" s="54"/>
      <c r="EO1012" s="54"/>
      <c r="EP1012" s="54"/>
      <c r="EQ1012" s="54"/>
      <c r="ER1012" s="54"/>
    </row>
    <row r="1013" spans="1:148" x14ac:dyDescent="0.25">
      <c r="A1013" s="76"/>
      <c r="B1013" s="54"/>
      <c r="C1013" s="54"/>
      <c r="D1013" s="54"/>
      <c r="E1013" s="54"/>
      <c r="F1013" s="5"/>
      <c r="G1013" s="8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/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54"/>
      <c r="CM1013" s="54"/>
      <c r="CN1013" s="54"/>
      <c r="CO1013" s="54"/>
      <c r="CP1013" s="54"/>
      <c r="CQ1013" s="54"/>
      <c r="CR1013" s="54"/>
      <c r="CS1013" s="54"/>
      <c r="CT1013" s="54"/>
      <c r="CU1013" s="54"/>
      <c r="CV1013" s="54"/>
      <c r="CW1013" s="54"/>
      <c r="CX1013" s="54"/>
      <c r="CY1013" s="54"/>
      <c r="CZ1013" s="54"/>
      <c r="DA1013" s="54"/>
      <c r="DB1013" s="54"/>
      <c r="DC1013" s="54"/>
      <c r="DD1013" s="54"/>
      <c r="DE1013" s="54"/>
      <c r="DF1013" s="54"/>
      <c r="DG1013" s="54"/>
      <c r="DH1013" s="54"/>
      <c r="DI1013" s="54"/>
      <c r="DJ1013" s="54"/>
      <c r="DK1013" s="54"/>
      <c r="DL1013" s="54"/>
      <c r="DM1013" s="54"/>
      <c r="DN1013" s="54"/>
      <c r="DO1013" s="54"/>
      <c r="DP1013" s="54"/>
      <c r="DQ1013" s="54"/>
      <c r="DR1013" s="54"/>
      <c r="DS1013" s="54"/>
      <c r="DT1013" s="54"/>
      <c r="DU1013" s="54"/>
      <c r="DV1013" s="54"/>
      <c r="DW1013" s="54"/>
      <c r="DX1013" s="54"/>
      <c r="DY1013" s="54"/>
      <c r="DZ1013" s="54"/>
      <c r="EA1013" s="54"/>
      <c r="EB1013" s="54"/>
      <c r="EC1013" s="54"/>
      <c r="ED1013" s="54"/>
      <c r="EE1013" s="54"/>
      <c r="EF1013" s="54"/>
      <c r="EG1013" s="54"/>
      <c r="EH1013" s="54"/>
      <c r="EI1013" s="54"/>
      <c r="EJ1013" s="54"/>
      <c r="EK1013" s="54"/>
      <c r="EL1013" s="54"/>
      <c r="EM1013" s="54"/>
      <c r="EN1013" s="54"/>
      <c r="EO1013" s="54"/>
      <c r="EP1013" s="54"/>
      <c r="EQ1013" s="54"/>
      <c r="ER1013" s="54"/>
    </row>
    <row r="1014" spans="1:148" x14ac:dyDescent="0.25">
      <c r="A1014" s="76"/>
      <c r="B1014" s="54"/>
      <c r="C1014" s="54"/>
      <c r="D1014" s="54"/>
      <c r="E1014" s="54"/>
      <c r="F1014" s="5"/>
      <c r="G1014" s="8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4"/>
      <c r="BQ1014" s="54"/>
      <c r="BR1014" s="54"/>
      <c r="BS1014" s="54"/>
      <c r="BT1014" s="54"/>
      <c r="BU1014" s="54"/>
      <c r="BV1014" s="54"/>
      <c r="BW1014" s="54"/>
      <c r="BX1014" s="54"/>
      <c r="BY1014" s="54"/>
      <c r="BZ1014" s="54"/>
      <c r="CA1014" s="54"/>
      <c r="CB1014" s="54"/>
      <c r="CC1014" s="54"/>
      <c r="CD1014" s="54"/>
      <c r="CE1014" s="54"/>
      <c r="CF1014" s="54"/>
      <c r="CG1014" s="54"/>
      <c r="CH1014" s="54"/>
      <c r="CI1014" s="54"/>
      <c r="CJ1014" s="54"/>
      <c r="CK1014" s="54"/>
      <c r="CL1014" s="54"/>
      <c r="CM1014" s="54"/>
      <c r="CN1014" s="54"/>
      <c r="CO1014" s="54"/>
      <c r="CP1014" s="54"/>
      <c r="CQ1014" s="54"/>
      <c r="CR1014" s="54"/>
      <c r="CS1014" s="54"/>
      <c r="CT1014" s="54"/>
      <c r="CU1014" s="54"/>
      <c r="CV1014" s="54"/>
      <c r="CW1014" s="54"/>
      <c r="CX1014" s="54"/>
      <c r="CY1014" s="54"/>
      <c r="CZ1014" s="54"/>
      <c r="DA1014" s="54"/>
      <c r="DB1014" s="54"/>
      <c r="DC1014" s="54"/>
      <c r="DD1014" s="54"/>
      <c r="DE1014" s="54"/>
      <c r="DF1014" s="54"/>
      <c r="DG1014" s="54"/>
      <c r="DH1014" s="54"/>
      <c r="DI1014" s="54"/>
      <c r="DJ1014" s="54"/>
      <c r="DK1014" s="54"/>
      <c r="DL1014" s="54"/>
      <c r="DM1014" s="54"/>
      <c r="DN1014" s="54"/>
      <c r="DO1014" s="54"/>
      <c r="DP1014" s="54"/>
      <c r="DQ1014" s="54"/>
      <c r="DR1014" s="54"/>
      <c r="DS1014" s="54"/>
      <c r="DT1014" s="54"/>
      <c r="DU1014" s="54"/>
      <c r="DV1014" s="54"/>
      <c r="DW1014" s="54"/>
      <c r="DX1014" s="54"/>
      <c r="DY1014" s="54"/>
      <c r="DZ1014" s="54"/>
      <c r="EA1014" s="54"/>
      <c r="EB1014" s="54"/>
      <c r="EC1014" s="54"/>
      <c r="ED1014" s="54"/>
      <c r="EE1014" s="54"/>
      <c r="EF1014" s="54"/>
      <c r="EG1014" s="54"/>
      <c r="EH1014" s="54"/>
      <c r="EI1014" s="54"/>
      <c r="EJ1014" s="54"/>
      <c r="EK1014" s="54"/>
      <c r="EL1014" s="54"/>
      <c r="EM1014" s="54"/>
      <c r="EN1014" s="54"/>
      <c r="EO1014" s="54"/>
      <c r="EP1014" s="54"/>
      <c r="EQ1014" s="54"/>
      <c r="ER1014" s="54"/>
    </row>
    <row r="1015" spans="1:148" x14ac:dyDescent="0.25">
      <c r="A1015" s="76"/>
      <c r="B1015" s="54"/>
      <c r="C1015" s="54"/>
      <c r="D1015" s="54"/>
      <c r="E1015" s="54"/>
      <c r="F1015" s="5"/>
      <c r="G1015" s="8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  <c r="BV1015" s="54"/>
      <c r="BW1015" s="54"/>
      <c r="BX1015" s="54"/>
      <c r="BY1015" s="54"/>
      <c r="BZ1015" s="54"/>
      <c r="CA1015" s="54"/>
      <c r="CB1015" s="54"/>
      <c r="CC1015" s="54"/>
      <c r="CD1015" s="54"/>
      <c r="CE1015" s="54"/>
      <c r="CF1015" s="54"/>
      <c r="CG1015" s="54"/>
      <c r="CH1015" s="54"/>
      <c r="CI1015" s="54"/>
      <c r="CJ1015" s="54"/>
      <c r="CK1015" s="54"/>
      <c r="CL1015" s="54"/>
      <c r="CM1015" s="54"/>
      <c r="CN1015" s="54"/>
      <c r="CO1015" s="54"/>
      <c r="CP1015" s="54"/>
      <c r="CQ1015" s="54"/>
      <c r="CR1015" s="54"/>
      <c r="CS1015" s="54"/>
      <c r="CT1015" s="54"/>
      <c r="CU1015" s="54"/>
      <c r="CV1015" s="54"/>
      <c r="CW1015" s="54"/>
      <c r="CX1015" s="54"/>
      <c r="CY1015" s="54"/>
      <c r="CZ1015" s="54"/>
      <c r="DA1015" s="54"/>
      <c r="DB1015" s="54"/>
      <c r="DC1015" s="54"/>
      <c r="DD1015" s="54"/>
      <c r="DE1015" s="54"/>
      <c r="DF1015" s="54"/>
      <c r="DG1015" s="54"/>
      <c r="DH1015" s="54"/>
      <c r="DI1015" s="54"/>
      <c r="DJ1015" s="54"/>
      <c r="DK1015" s="54"/>
      <c r="DL1015" s="54"/>
      <c r="DM1015" s="54"/>
      <c r="DN1015" s="54"/>
      <c r="DO1015" s="54"/>
      <c r="DP1015" s="54"/>
      <c r="DQ1015" s="54"/>
      <c r="DR1015" s="54"/>
      <c r="DS1015" s="54"/>
      <c r="DT1015" s="54"/>
      <c r="DU1015" s="54"/>
      <c r="DV1015" s="54"/>
      <c r="DW1015" s="54"/>
      <c r="DX1015" s="54"/>
      <c r="DY1015" s="54"/>
      <c r="DZ1015" s="54"/>
      <c r="EA1015" s="54"/>
      <c r="EB1015" s="54"/>
      <c r="EC1015" s="54"/>
      <c r="ED1015" s="54"/>
      <c r="EE1015" s="54"/>
      <c r="EF1015" s="54"/>
      <c r="EG1015" s="54"/>
      <c r="EH1015" s="54"/>
      <c r="EI1015" s="54"/>
      <c r="EJ1015" s="54"/>
      <c r="EK1015" s="54"/>
      <c r="EL1015" s="54"/>
      <c r="EM1015" s="54"/>
      <c r="EN1015" s="54"/>
      <c r="EO1015" s="54"/>
      <c r="EP1015" s="54"/>
      <c r="EQ1015" s="54"/>
      <c r="ER1015" s="54"/>
    </row>
    <row r="1016" spans="1:148" x14ac:dyDescent="0.25">
      <c r="A1016" s="76"/>
      <c r="B1016" s="54"/>
      <c r="C1016" s="54"/>
      <c r="D1016" s="54"/>
      <c r="E1016" s="54"/>
      <c r="F1016" s="5"/>
      <c r="G1016" s="8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  <c r="BV1016" s="54"/>
      <c r="BW1016" s="54"/>
      <c r="BX1016" s="54"/>
      <c r="BY1016" s="54"/>
      <c r="BZ1016" s="54"/>
      <c r="CA1016" s="54"/>
      <c r="CB1016" s="54"/>
      <c r="CC1016" s="54"/>
      <c r="CD1016" s="54"/>
      <c r="CE1016" s="54"/>
      <c r="CF1016" s="54"/>
      <c r="CG1016" s="54"/>
      <c r="CH1016" s="54"/>
      <c r="CI1016" s="54"/>
      <c r="CJ1016" s="54"/>
      <c r="CK1016" s="54"/>
      <c r="CL1016" s="54"/>
      <c r="CM1016" s="54"/>
      <c r="CN1016" s="54"/>
      <c r="CO1016" s="54"/>
      <c r="CP1016" s="54"/>
      <c r="CQ1016" s="54"/>
      <c r="CR1016" s="54"/>
      <c r="CS1016" s="54"/>
      <c r="CT1016" s="54"/>
      <c r="CU1016" s="54"/>
      <c r="CV1016" s="54"/>
      <c r="CW1016" s="54"/>
      <c r="CX1016" s="54"/>
      <c r="CY1016" s="54"/>
      <c r="CZ1016" s="54"/>
      <c r="DA1016" s="54"/>
      <c r="DB1016" s="54"/>
      <c r="DC1016" s="54"/>
      <c r="DD1016" s="54"/>
      <c r="DE1016" s="54"/>
      <c r="DF1016" s="54"/>
      <c r="DG1016" s="54"/>
      <c r="DH1016" s="54"/>
      <c r="DI1016" s="54"/>
      <c r="DJ1016" s="54"/>
      <c r="DK1016" s="54"/>
      <c r="DL1016" s="54"/>
      <c r="DM1016" s="54"/>
      <c r="DN1016" s="54"/>
      <c r="DO1016" s="54"/>
      <c r="DP1016" s="54"/>
      <c r="DQ1016" s="54"/>
      <c r="DR1016" s="54"/>
      <c r="DS1016" s="54"/>
      <c r="DT1016" s="54"/>
      <c r="DU1016" s="54"/>
      <c r="DV1016" s="54"/>
      <c r="DW1016" s="54"/>
      <c r="DX1016" s="54"/>
      <c r="DY1016" s="54"/>
      <c r="DZ1016" s="54"/>
      <c r="EA1016" s="54"/>
      <c r="EB1016" s="54"/>
      <c r="EC1016" s="54"/>
      <c r="ED1016" s="54"/>
      <c r="EE1016" s="54"/>
      <c r="EF1016" s="54"/>
      <c r="EG1016" s="54"/>
      <c r="EH1016" s="54"/>
      <c r="EI1016" s="54"/>
      <c r="EJ1016" s="54"/>
      <c r="EK1016" s="54"/>
      <c r="EL1016" s="54"/>
      <c r="EM1016" s="54"/>
      <c r="EN1016" s="54"/>
      <c r="EO1016" s="54"/>
      <c r="EP1016" s="54"/>
      <c r="EQ1016" s="54"/>
      <c r="ER1016" s="54"/>
    </row>
    <row r="1017" spans="1:148" x14ac:dyDescent="0.25">
      <c r="A1017" s="76"/>
      <c r="B1017" s="54"/>
      <c r="C1017" s="54"/>
      <c r="D1017" s="54"/>
      <c r="E1017" s="54"/>
      <c r="F1017" s="5"/>
      <c r="G1017" s="8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4"/>
      <c r="BQ1017" s="54"/>
      <c r="BR1017" s="54"/>
      <c r="BS1017" s="54"/>
      <c r="BT1017" s="54"/>
      <c r="BU1017" s="54"/>
      <c r="BV1017" s="54"/>
      <c r="BW1017" s="54"/>
      <c r="BX1017" s="54"/>
      <c r="BY1017" s="54"/>
      <c r="BZ1017" s="54"/>
      <c r="CA1017" s="54"/>
      <c r="CB1017" s="54"/>
      <c r="CC1017" s="54"/>
      <c r="CD1017" s="54"/>
      <c r="CE1017" s="54"/>
      <c r="CF1017" s="54"/>
      <c r="CG1017" s="54"/>
      <c r="CH1017" s="54"/>
      <c r="CI1017" s="54"/>
      <c r="CJ1017" s="54"/>
      <c r="CK1017" s="54"/>
      <c r="CL1017" s="54"/>
      <c r="CM1017" s="54"/>
      <c r="CN1017" s="54"/>
      <c r="CO1017" s="54"/>
      <c r="CP1017" s="54"/>
      <c r="CQ1017" s="54"/>
      <c r="CR1017" s="54"/>
      <c r="CS1017" s="54"/>
      <c r="CT1017" s="54"/>
      <c r="CU1017" s="54"/>
      <c r="CV1017" s="54"/>
      <c r="CW1017" s="54"/>
      <c r="CX1017" s="54"/>
      <c r="CY1017" s="54"/>
      <c r="CZ1017" s="54"/>
      <c r="DA1017" s="54"/>
      <c r="DB1017" s="54"/>
      <c r="DC1017" s="54"/>
      <c r="DD1017" s="54"/>
      <c r="DE1017" s="54"/>
      <c r="DF1017" s="54"/>
      <c r="DG1017" s="54"/>
      <c r="DH1017" s="54"/>
      <c r="DI1017" s="54"/>
      <c r="DJ1017" s="54"/>
      <c r="DK1017" s="54"/>
      <c r="DL1017" s="54"/>
      <c r="DM1017" s="54"/>
      <c r="DN1017" s="54"/>
      <c r="DO1017" s="54"/>
      <c r="DP1017" s="54"/>
      <c r="DQ1017" s="54"/>
      <c r="DR1017" s="54"/>
      <c r="DS1017" s="54"/>
      <c r="DT1017" s="54"/>
      <c r="DU1017" s="54"/>
      <c r="DV1017" s="54"/>
      <c r="DW1017" s="54"/>
      <c r="DX1017" s="54"/>
      <c r="DY1017" s="54"/>
      <c r="DZ1017" s="54"/>
      <c r="EA1017" s="54"/>
      <c r="EB1017" s="54"/>
      <c r="EC1017" s="54"/>
      <c r="ED1017" s="54"/>
      <c r="EE1017" s="54"/>
      <c r="EF1017" s="54"/>
      <c r="EG1017" s="54"/>
      <c r="EH1017" s="54"/>
      <c r="EI1017" s="54"/>
      <c r="EJ1017" s="54"/>
      <c r="EK1017" s="54"/>
      <c r="EL1017" s="54"/>
      <c r="EM1017" s="54"/>
      <c r="EN1017" s="54"/>
      <c r="EO1017" s="54"/>
      <c r="EP1017" s="54"/>
      <c r="EQ1017" s="54"/>
      <c r="ER1017" s="54"/>
    </row>
    <row r="1018" spans="1:148" x14ac:dyDescent="0.25">
      <c r="A1018" s="76"/>
      <c r="B1018" s="54"/>
      <c r="C1018" s="54"/>
      <c r="D1018" s="54"/>
      <c r="E1018" s="54"/>
      <c r="F1018" s="5"/>
      <c r="G1018" s="8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4"/>
      <c r="BQ1018" s="54"/>
      <c r="BR1018" s="54"/>
      <c r="BS1018" s="54"/>
      <c r="BT1018" s="54"/>
      <c r="BU1018" s="54"/>
      <c r="BV1018" s="54"/>
      <c r="BW1018" s="54"/>
      <c r="BX1018" s="54"/>
      <c r="BY1018" s="54"/>
      <c r="BZ1018" s="54"/>
      <c r="CA1018" s="54"/>
      <c r="CB1018" s="54"/>
      <c r="CC1018" s="54"/>
      <c r="CD1018" s="54"/>
      <c r="CE1018" s="54"/>
      <c r="CF1018" s="54"/>
      <c r="CG1018" s="54"/>
      <c r="CH1018" s="54"/>
      <c r="CI1018" s="54"/>
      <c r="CJ1018" s="54"/>
      <c r="CK1018" s="54"/>
      <c r="CL1018" s="54"/>
      <c r="CM1018" s="54"/>
      <c r="CN1018" s="54"/>
      <c r="CO1018" s="54"/>
      <c r="CP1018" s="54"/>
      <c r="CQ1018" s="54"/>
      <c r="CR1018" s="54"/>
      <c r="CS1018" s="54"/>
      <c r="CT1018" s="54"/>
      <c r="CU1018" s="54"/>
      <c r="CV1018" s="54"/>
      <c r="CW1018" s="54"/>
      <c r="CX1018" s="54"/>
      <c r="CY1018" s="54"/>
      <c r="CZ1018" s="54"/>
      <c r="DA1018" s="54"/>
      <c r="DB1018" s="54"/>
      <c r="DC1018" s="54"/>
      <c r="DD1018" s="54"/>
      <c r="DE1018" s="54"/>
      <c r="DF1018" s="54"/>
      <c r="DG1018" s="54"/>
      <c r="DH1018" s="54"/>
      <c r="DI1018" s="54"/>
      <c r="DJ1018" s="54"/>
      <c r="DK1018" s="54"/>
      <c r="DL1018" s="54"/>
      <c r="DM1018" s="54"/>
      <c r="DN1018" s="54"/>
      <c r="DO1018" s="54"/>
      <c r="DP1018" s="54"/>
      <c r="DQ1018" s="54"/>
      <c r="DR1018" s="54"/>
      <c r="DS1018" s="54"/>
      <c r="DT1018" s="54"/>
      <c r="DU1018" s="54"/>
      <c r="DV1018" s="54"/>
      <c r="DW1018" s="54"/>
      <c r="DX1018" s="54"/>
      <c r="DY1018" s="54"/>
      <c r="DZ1018" s="54"/>
      <c r="EA1018" s="54"/>
      <c r="EB1018" s="54"/>
      <c r="EC1018" s="54"/>
      <c r="ED1018" s="54"/>
      <c r="EE1018" s="54"/>
      <c r="EF1018" s="54"/>
      <c r="EG1018" s="54"/>
      <c r="EH1018" s="54"/>
      <c r="EI1018" s="54"/>
      <c r="EJ1018" s="54"/>
      <c r="EK1018" s="54"/>
      <c r="EL1018" s="54"/>
      <c r="EM1018" s="54"/>
      <c r="EN1018" s="54"/>
      <c r="EO1018" s="54"/>
      <c r="EP1018" s="54"/>
      <c r="EQ1018" s="54"/>
      <c r="ER1018" s="54"/>
    </row>
    <row r="1019" spans="1:148" x14ac:dyDescent="0.25">
      <c r="A1019" s="76"/>
      <c r="B1019" s="54"/>
      <c r="C1019" s="54"/>
      <c r="D1019" s="54"/>
      <c r="E1019" s="54"/>
      <c r="F1019" s="5"/>
      <c r="G1019" s="8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4"/>
      <c r="BQ1019" s="54"/>
      <c r="BR1019" s="54"/>
      <c r="BS1019" s="54"/>
      <c r="BT1019" s="54"/>
      <c r="BU1019" s="54"/>
      <c r="BV1019" s="54"/>
      <c r="BW1019" s="54"/>
      <c r="BX1019" s="54"/>
      <c r="BY1019" s="54"/>
      <c r="BZ1019" s="54"/>
      <c r="CA1019" s="54"/>
      <c r="CB1019" s="54"/>
      <c r="CC1019" s="54"/>
      <c r="CD1019" s="54"/>
      <c r="CE1019" s="54"/>
      <c r="CF1019" s="54"/>
      <c r="CG1019" s="54"/>
      <c r="CH1019" s="54"/>
      <c r="CI1019" s="54"/>
      <c r="CJ1019" s="54"/>
      <c r="CK1019" s="54"/>
      <c r="CL1019" s="54"/>
      <c r="CM1019" s="54"/>
      <c r="CN1019" s="54"/>
      <c r="CO1019" s="54"/>
      <c r="CP1019" s="54"/>
      <c r="CQ1019" s="54"/>
      <c r="CR1019" s="54"/>
      <c r="CS1019" s="54"/>
      <c r="CT1019" s="54"/>
      <c r="CU1019" s="54"/>
      <c r="CV1019" s="54"/>
      <c r="CW1019" s="54"/>
      <c r="CX1019" s="54"/>
      <c r="CY1019" s="54"/>
      <c r="CZ1019" s="54"/>
      <c r="DA1019" s="54"/>
      <c r="DB1019" s="54"/>
      <c r="DC1019" s="54"/>
      <c r="DD1019" s="54"/>
      <c r="DE1019" s="54"/>
      <c r="DF1019" s="54"/>
      <c r="DG1019" s="54"/>
      <c r="DH1019" s="54"/>
      <c r="DI1019" s="54"/>
      <c r="DJ1019" s="54"/>
      <c r="DK1019" s="54"/>
      <c r="DL1019" s="54"/>
      <c r="DM1019" s="54"/>
      <c r="DN1019" s="54"/>
      <c r="DO1019" s="54"/>
      <c r="DP1019" s="54"/>
      <c r="DQ1019" s="54"/>
      <c r="DR1019" s="54"/>
      <c r="DS1019" s="54"/>
      <c r="DT1019" s="54"/>
      <c r="DU1019" s="54"/>
      <c r="DV1019" s="54"/>
      <c r="DW1019" s="54"/>
      <c r="DX1019" s="54"/>
      <c r="DY1019" s="54"/>
      <c r="DZ1019" s="54"/>
      <c r="EA1019" s="54"/>
      <c r="EB1019" s="54"/>
      <c r="EC1019" s="54"/>
      <c r="ED1019" s="54"/>
      <c r="EE1019" s="54"/>
      <c r="EF1019" s="54"/>
      <c r="EG1019" s="54"/>
      <c r="EH1019" s="54"/>
      <c r="EI1019" s="54"/>
      <c r="EJ1019" s="54"/>
      <c r="EK1019" s="54"/>
      <c r="EL1019" s="54"/>
      <c r="EM1019" s="54"/>
      <c r="EN1019" s="54"/>
      <c r="EO1019" s="54"/>
      <c r="EP1019" s="54"/>
      <c r="EQ1019" s="54"/>
      <c r="ER1019" s="54"/>
    </row>
    <row r="1020" spans="1:148" x14ac:dyDescent="0.25">
      <c r="A1020" s="76"/>
      <c r="B1020" s="54"/>
      <c r="C1020" s="54"/>
      <c r="D1020" s="54"/>
      <c r="E1020" s="54"/>
      <c r="F1020" s="5"/>
      <c r="G1020" s="8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  <c r="BV1020" s="54"/>
      <c r="BW1020" s="54"/>
      <c r="BX1020" s="54"/>
      <c r="BY1020" s="54"/>
      <c r="BZ1020" s="54"/>
      <c r="CA1020" s="54"/>
      <c r="CB1020" s="54"/>
      <c r="CC1020" s="54"/>
      <c r="CD1020" s="54"/>
      <c r="CE1020" s="54"/>
      <c r="CF1020" s="54"/>
      <c r="CG1020" s="54"/>
      <c r="CH1020" s="54"/>
      <c r="CI1020" s="54"/>
      <c r="CJ1020" s="54"/>
      <c r="CK1020" s="54"/>
      <c r="CL1020" s="54"/>
      <c r="CM1020" s="54"/>
      <c r="CN1020" s="54"/>
      <c r="CO1020" s="54"/>
      <c r="CP1020" s="54"/>
      <c r="CQ1020" s="54"/>
      <c r="CR1020" s="54"/>
      <c r="CS1020" s="54"/>
      <c r="CT1020" s="54"/>
      <c r="CU1020" s="54"/>
      <c r="CV1020" s="54"/>
      <c r="CW1020" s="54"/>
      <c r="CX1020" s="54"/>
      <c r="CY1020" s="54"/>
      <c r="CZ1020" s="54"/>
      <c r="DA1020" s="54"/>
      <c r="DB1020" s="54"/>
      <c r="DC1020" s="54"/>
      <c r="DD1020" s="54"/>
      <c r="DE1020" s="54"/>
      <c r="DF1020" s="54"/>
      <c r="DG1020" s="54"/>
      <c r="DH1020" s="54"/>
      <c r="DI1020" s="54"/>
      <c r="DJ1020" s="54"/>
      <c r="DK1020" s="54"/>
      <c r="DL1020" s="54"/>
      <c r="DM1020" s="54"/>
      <c r="DN1020" s="54"/>
      <c r="DO1020" s="54"/>
      <c r="DP1020" s="54"/>
      <c r="DQ1020" s="54"/>
      <c r="DR1020" s="54"/>
      <c r="DS1020" s="54"/>
      <c r="DT1020" s="54"/>
      <c r="DU1020" s="54"/>
      <c r="DV1020" s="54"/>
      <c r="DW1020" s="54"/>
      <c r="DX1020" s="54"/>
      <c r="DY1020" s="54"/>
      <c r="DZ1020" s="54"/>
      <c r="EA1020" s="54"/>
      <c r="EB1020" s="54"/>
      <c r="EC1020" s="54"/>
      <c r="ED1020" s="54"/>
      <c r="EE1020" s="54"/>
      <c r="EF1020" s="54"/>
      <c r="EG1020" s="54"/>
      <c r="EH1020" s="54"/>
      <c r="EI1020" s="54"/>
      <c r="EJ1020" s="54"/>
      <c r="EK1020" s="54"/>
      <c r="EL1020" s="54"/>
      <c r="EM1020" s="54"/>
      <c r="EN1020" s="54"/>
      <c r="EO1020" s="54"/>
      <c r="EP1020" s="54"/>
      <c r="EQ1020" s="54"/>
      <c r="ER1020" s="54"/>
    </row>
    <row r="1021" spans="1:148" x14ac:dyDescent="0.25">
      <c r="A1021" s="76"/>
      <c r="B1021" s="54"/>
      <c r="C1021" s="54"/>
      <c r="D1021" s="54"/>
      <c r="E1021" s="54"/>
      <c r="F1021" s="5"/>
      <c r="G1021" s="8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4"/>
      <c r="BQ1021" s="54"/>
      <c r="BR1021" s="54"/>
      <c r="BS1021" s="54"/>
      <c r="BT1021" s="54"/>
      <c r="BU1021" s="54"/>
      <c r="BV1021" s="54"/>
      <c r="BW1021" s="54"/>
      <c r="BX1021" s="54"/>
      <c r="BY1021" s="54"/>
      <c r="BZ1021" s="54"/>
      <c r="CA1021" s="54"/>
      <c r="CB1021" s="54"/>
      <c r="CC1021" s="54"/>
      <c r="CD1021" s="54"/>
      <c r="CE1021" s="54"/>
      <c r="CF1021" s="54"/>
      <c r="CG1021" s="54"/>
      <c r="CH1021" s="54"/>
      <c r="CI1021" s="54"/>
      <c r="CJ1021" s="54"/>
      <c r="CK1021" s="54"/>
      <c r="CL1021" s="54"/>
      <c r="CM1021" s="54"/>
      <c r="CN1021" s="54"/>
      <c r="CO1021" s="54"/>
      <c r="CP1021" s="54"/>
      <c r="CQ1021" s="54"/>
      <c r="CR1021" s="54"/>
      <c r="CS1021" s="54"/>
      <c r="CT1021" s="54"/>
      <c r="CU1021" s="54"/>
      <c r="CV1021" s="54"/>
      <c r="CW1021" s="54"/>
      <c r="CX1021" s="54"/>
      <c r="CY1021" s="54"/>
      <c r="CZ1021" s="54"/>
      <c r="DA1021" s="54"/>
      <c r="DB1021" s="54"/>
      <c r="DC1021" s="54"/>
      <c r="DD1021" s="54"/>
      <c r="DE1021" s="54"/>
      <c r="DF1021" s="54"/>
      <c r="DG1021" s="54"/>
      <c r="DH1021" s="54"/>
      <c r="DI1021" s="54"/>
      <c r="DJ1021" s="54"/>
      <c r="DK1021" s="54"/>
      <c r="DL1021" s="54"/>
      <c r="DM1021" s="54"/>
      <c r="DN1021" s="54"/>
      <c r="DO1021" s="54"/>
      <c r="DP1021" s="54"/>
      <c r="DQ1021" s="54"/>
      <c r="DR1021" s="54"/>
      <c r="DS1021" s="54"/>
      <c r="DT1021" s="54"/>
      <c r="DU1021" s="54"/>
      <c r="DV1021" s="54"/>
      <c r="DW1021" s="54"/>
      <c r="DX1021" s="54"/>
      <c r="DY1021" s="54"/>
      <c r="DZ1021" s="54"/>
      <c r="EA1021" s="54"/>
      <c r="EB1021" s="54"/>
      <c r="EC1021" s="54"/>
      <c r="ED1021" s="54"/>
      <c r="EE1021" s="54"/>
      <c r="EF1021" s="54"/>
      <c r="EG1021" s="54"/>
      <c r="EH1021" s="54"/>
      <c r="EI1021" s="54"/>
      <c r="EJ1021" s="54"/>
      <c r="EK1021" s="54"/>
      <c r="EL1021" s="54"/>
      <c r="EM1021" s="54"/>
      <c r="EN1021" s="54"/>
      <c r="EO1021" s="54"/>
      <c r="EP1021" s="54"/>
      <c r="EQ1021" s="54"/>
      <c r="ER1021" s="54"/>
    </row>
    <row r="1022" spans="1:148" x14ac:dyDescent="0.25">
      <c r="A1022" s="76"/>
      <c r="B1022" s="54"/>
      <c r="C1022" s="54"/>
      <c r="D1022" s="54"/>
      <c r="E1022" s="54"/>
      <c r="F1022" s="5"/>
      <c r="G1022" s="8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4"/>
      <c r="BQ1022" s="54"/>
      <c r="BR1022" s="54"/>
      <c r="BS1022" s="54"/>
      <c r="BT1022" s="54"/>
      <c r="BU1022" s="54"/>
      <c r="BV1022" s="54"/>
      <c r="BW1022" s="54"/>
      <c r="BX1022" s="54"/>
      <c r="BY1022" s="54"/>
      <c r="BZ1022" s="54"/>
      <c r="CA1022" s="54"/>
      <c r="CB1022" s="54"/>
      <c r="CC1022" s="54"/>
      <c r="CD1022" s="54"/>
      <c r="CE1022" s="54"/>
      <c r="CF1022" s="54"/>
      <c r="CG1022" s="54"/>
      <c r="CH1022" s="54"/>
      <c r="CI1022" s="54"/>
      <c r="CJ1022" s="54"/>
      <c r="CK1022" s="54"/>
      <c r="CL1022" s="54"/>
      <c r="CM1022" s="54"/>
      <c r="CN1022" s="54"/>
      <c r="CO1022" s="54"/>
      <c r="CP1022" s="54"/>
      <c r="CQ1022" s="54"/>
      <c r="CR1022" s="54"/>
      <c r="CS1022" s="54"/>
      <c r="CT1022" s="54"/>
      <c r="CU1022" s="54"/>
      <c r="CV1022" s="54"/>
      <c r="CW1022" s="54"/>
      <c r="CX1022" s="54"/>
      <c r="CY1022" s="54"/>
      <c r="CZ1022" s="54"/>
      <c r="DA1022" s="54"/>
      <c r="DB1022" s="54"/>
      <c r="DC1022" s="54"/>
      <c r="DD1022" s="54"/>
      <c r="DE1022" s="54"/>
      <c r="DF1022" s="54"/>
      <c r="DG1022" s="54"/>
      <c r="DH1022" s="54"/>
      <c r="DI1022" s="54"/>
      <c r="DJ1022" s="54"/>
      <c r="DK1022" s="54"/>
      <c r="DL1022" s="54"/>
      <c r="DM1022" s="54"/>
      <c r="DN1022" s="54"/>
      <c r="DO1022" s="54"/>
      <c r="DP1022" s="54"/>
      <c r="DQ1022" s="54"/>
      <c r="DR1022" s="54"/>
      <c r="DS1022" s="54"/>
      <c r="DT1022" s="54"/>
      <c r="DU1022" s="54"/>
      <c r="DV1022" s="54"/>
      <c r="DW1022" s="54"/>
      <c r="DX1022" s="54"/>
      <c r="DY1022" s="54"/>
      <c r="DZ1022" s="54"/>
      <c r="EA1022" s="54"/>
      <c r="EB1022" s="54"/>
      <c r="EC1022" s="54"/>
      <c r="ED1022" s="54"/>
      <c r="EE1022" s="54"/>
      <c r="EF1022" s="54"/>
      <c r="EG1022" s="54"/>
      <c r="EH1022" s="54"/>
      <c r="EI1022" s="54"/>
      <c r="EJ1022" s="54"/>
      <c r="EK1022" s="54"/>
      <c r="EL1022" s="54"/>
      <c r="EM1022" s="54"/>
      <c r="EN1022" s="54"/>
      <c r="EO1022" s="54"/>
      <c r="EP1022" s="54"/>
      <c r="EQ1022" s="54"/>
      <c r="ER1022" s="54"/>
    </row>
    <row r="1023" spans="1:148" x14ac:dyDescent="0.25">
      <c r="A1023" s="76"/>
      <c r="B1023" s="54"/>
      <c r="C1023" s="54"/>
      <c r="D1023" s="54"/>
      <c r="E1023" s="54"/>
      <c r="F1023" s="5"/>
      <c r="G1023" s="8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4"/>
      <c r="BQ1023" s="54"/>
      <c r="BR1023" s="54"/>
      <c r="BS1023" s="54"/>
      <c r="BT1023" s="54"/>
      <c r="BU1023" s="54"/>
      <c r="BV1023" s="54"/>
      <c r="BW1023" s="54"/>
      <c r="BX1023" s="54"/>
      <c r="BY1023" s="54"/>
      <c r="BZ1023" s="54"/>
      <c r="CA1023" s="54"/>
      <c r="CB1023" s="54"/>
      <c r="CC1023" s="54"/>
      <c r="CD1023" s="54"/>
      <c r="CE1023" s="54"/>
      <c r="CF1023" s="54"/>
      <c r="CG1023" s="54"/>
      <c r="CH1023" s="54"/>
      <c r="CI1023" s="54"/>
      <c r="CJ1023" s="54"/>
      <c r="CK1023" s="54"/>
      <c r="CL1023" s="54"/>
      <c r="CM1023" s="54"/>
      <c r="CN1023" s="54"/>
      <c r="CO1023" s="54"/>
      <c r="CP1023" s="54"/>
      <c r="CQ1023" s="54"/>
      <c r="CR1023" s="54"/>
      <c r="CS1023" s="54"/>
      <c r="CT1023" s="54"/>
      <c r="CU1023" s="54"/>
      <c r="CV1023" s="54"/>
      <c r="CW1023" s="54"/>
      <c r="CX1023" s="54"/>
      <c r="CY1023" s="54"/>
      <c r="CZ1023" s="54"/>
      <c r="DA1023" s="54"/>
      <c r="DB1023" s="54"/>
      <c r="DC1023" s="54"/>
      <c r="DD1023" s="54"/>
      <c r="DE1023" s="54"/>
      <c r="DF1023" s="54"/>
      <c r="DG1023" s="54"/>
      <c r="DH1023" s="54"/>
      <c r="DI1023" s="54"/>
      <c r="DJ1023" s="54"/>
      <c r="DK1023" s="54"/>
      <c r="DL1023" s="54"/>
      <c r="DM1023" s="54"/>
      <c r="DN1023" s="54"/>
      <c r="DO1023" s="54"/>
      <c r="DP1023" s="54"/>
      <c r="DQ1023" s="54"/>
      <c r="DR1023" s="54"/>
      <c r="DS1023" s="54"/>
      <c r="DT1023" s="54"/>
      <c r="DU1023" s="54"/>
      <c r="DV1023" s="54"/>
      <c r="DW1023" s="54"/>
      <c r="DX1023" s="54"/>
      <c r="DY1023" s="54"/>
      <c r="DZ1023" s="54"/>
      <c r="EA1023" s="54"/>
      <c r="EB1023" s="54"/>
      <c r="EC1023" s="54"/>
      <c r="ED1023" s="54"/>
      <c r="EE1023" s="54"/>
      <c r="EF1023" s="54"/>
      <c r="EG1023" s="54"/>
      <c r="EH1023" s="54"/>
      <c r="EI1023" s="54"/>
      <c r="EJ1023" s="54"/>
      <c r="EK1023" s="54"/>
      <c r="EL1023" s="54"/>
      <c r="EM1023" s="54"/>
      <c r="EN1023" s="54"/>
      <c r="EO1023" s="54"/>
      <c r="EP1023" s="54"/>
      <c r="EQ1023" s="54"/>
      <c r="ER1023" s="54"/>
    </row>
    <row r="1024" spans="1:148" x14ac:dyDescent="0.25">
      <c r="A1024" s="76"/>
      <c r="B1024" s="54"/>
      <c r="C1024" s="54"/>
      <c r="D1024" s="54"/>
      <c r="E1024" s="54"/>
      <c r="F1024" s="5"/>
      <c r="G1024" s="8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/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/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/>
      <c r="DB1024" s="54"/>
      <c r="DC1024" s="54"/>
      <c r="DD1024" s="54"/>
      <c r="DE1024" s="54"/>
      <c r="DF1024" s="54"/>
      <c r="DG1024" s="54"/>
      <c r="DH1024" s="54"/>
      <c r="DI1024" s="54"/>
      <c r="DJ1024" s="54"/>
      <c r="DK1024" s="54"/>
      <c r="DL1024" s="54"/>
      <c r="DM1024" s="54"/>
      <c r="DN1024" s="54"/>
      <c r="DO1024" s="54"/>
      <c r="DP1024" s="54"/>
      <c r="DQ1024" s="54"/>
      <c r="DR1024" s="54"/>
      <c r="DS1024" s="54"/>
      <c r="DT1024" s="54"/>
      <c r="DU1024" s="54"/>
      <c r="DV1024" s="54"/>
      <c r="DW1024" s="54"/>
      <c r="DX1024" s="54"/>
      <c r="DY1024" s="54"/>
      <c r="DZ1024" s="54"/>
      <c r="EA1024" s="54"/>
      <c r="EB1024" s="54"/>
      <c r="EC1024" s="54"/>
      <c r="ED1024" s="54"/>
      <c r="EE1024" s="54"/>
      <c r="EF1024" s="54"/>
      <c r="EG1024" s="54"/>
      <c r="EH1024" s="54"/>
      <c r="EI1024" s="54"/>
      <c r="EJ1024" s="54"/>
      <c r="EK1024" s="54"/>
      <c r="EL1024" s="54"/>
      <c r="EM1024" s="54"/>
      <c r="EN1024" s="54"/>
      <c r="EO1024" s="54"/>
      <c r="EP1024" s="54"/>
      <c r="EQ1024" s="54"/>
      <c r="ER1024" s="54"/>
    </row>
    <row r="1025" spans="1:148" x14ac:dyDescent="0.25">
      <c r="A1025" s="76"/>
      <c r="B1025" s="54"/>
      <c r="C1025" s="54"/>
      <c r="D1025" s="54"/>
      <c r="E1025" s="54"/>
      <c r="F1025" s="5"/>
      <c r="G1025" s="8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4"/>
      <c r="BQ1025" s="54"/>
      <c r="BR1025" s="54"/>
      <c r="BS1025" s="54"/>
      <c r="BT1025" s="54"/>
      <c r="BU1025" s="54"/>
      <c r="BV1025" s="54"/>
      <c r="BW1025" s="54"/>
      <c r="BX1025" s="54"/>
      <c r="BY1025" s="54"/>
      <c r="BZ1025" s="54"/>
      <c r="CA1025" s="54"/>
      <c r="CB1025" s="54"/>
      <c r="CC1025" s="54"/>
      <c r="CD1025" s="54"/>
      <c r="CE1025" s="54"/>
      <c r="CF1025" s="54"/>
      <c r="CG1025" s="54"/>
      <c r="CH1025" s="54"/>
      <c r="CI1025" s="54"/>
      <c r="CJ1025" s="54"/>
      <c r="CK1025" s="54"/>
      <c r="CL1025" s="54"/>
      <c r="CM1025" s="54"/>
      <c r="CN1025" s="54"/>
      <c r="CO1025" s="54"/>
      <c r="CP1025" s="54"/>
      <c r="CQ1025" s="54"/>
      <c r="CR1025" s="54"/>
      <c r="CS1025" s="54"/>
      <c r="CT1025" s="54"/>
      <c r="CU1025" s="54"/>
      <c r="CV1025" s="54"/>
      <c r="CW1025" s="54"/>
      <c r="CX1025" s="54"/>
      <c r="CY1025" s="54"/>
      <c r="CZ1025" s="54"/>
      <c r="DA1025" s="54"/>
      <c r="DB1025" s="54"/>
      <c r="DC1025" s="54"/>
      <c r="DD1025" s="54"/>
      <c r="DE1025" s="54"/>
      <c r="DF1025" s="54"/>
      <c r="DG1025" s="54"/>
      <c r="DH1025" s="54"/>
      <c r="DI1025" s="54"/>
      <c r="DJ1025" s="54"/>
      <c r="DK1025" s="54"/>
      <c r="DL1025" s="54"/>
      <c r="DM1025" s="54"/>
      <c r="DN1025" s="54"/>
      <c r="DO1025" s="54"/>
      <c r="DP1025" s="54"/>
      <c r="DQ1025" s="54"/>
      <c r="DR1025" s="54"/>
      <c r="DS1025" s="54"/>
      <c r="DT1025" s="54"/>
      <c r="DU1025" s="54"/>
      <c r="DV1025" s="54"/>
      <c r="DW1025" s="54"/>
      <c r="DX1025" s="54"/>
      <c r="DY1025" s="54"/>
      <c r="DZ1025" s="54"/>
      <c r="EA1025" s="54"/>
      <c r="EB1025" s="54"/>
      <c r="EC1025" s="54"/>
      <c r="ED1025" s="54"/>
      <c r="EE1025" s="54"/>
      <c r="EF1025" s="54"/>
      <c r="EG1025" s="54"/>
      <c r="EH1025" s="54"/>
      <c r="EI1025" s="54"/>
      <c r="EJ1025" s="54"/>
      <c r="EK1025" s="54"/>
      <c r="EL1025" s="54"/>
      <c r="EM1025" s="54"/>
      <c r="EN1025" s="54"/>
      <c r="EO1025" s="54"/>
      <c r="EP1025" s="54"/>
      <c r="EQ1025" s="54"/>
      <c r="ER1025" s="54"/>
    </row>
    <row r="1026" spans="1:148" x14ac:dyDescent="0.25">
      <c r="A1026" s="76"/>
      <c r="B1026" s="54"/>
      <c r="C1026" s="54"/>
      <c r="D1026" s="54"/>
      <c r="E1026" s="54"/>
      <c r="F1026" s="5"/>
      <c r="G1026" s="8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4"/>
      <c r="BQ1026" s="54"/>
      <c r="BR1026" s="54"/>
      <c r="BS1026" s="54"/>
      <c r="BT1026" s="54"/>
      <c r="BU1026" s="54"/>
      <c r="BV1026" s="54"/>
      <c r="BW1026" s="54"/>
      <c r="BX1026" s="54"/>
      <c r="BY1026" s="54"/>
      <c r="BZ1026" s="54"/>
      <c r="CA1026" s="54"/>
      <c r="CB1026" s="54"/>
      <c r="CC1026" s="54"/>
      <c r="CD1026" s="54"/>
      <c r="CE1026" s="54"/>
      <c r="CF1026" s="54"/>
      <c r="CG1026" s="54"/>
      <c r="CH1026" s="54"/>
      <c r="CI1026" s="54"/>
      <c r="CJ1026" s="54"/>
      <c r="CK1026" s="54"/>
      <c r="CL1026" s="54"/>
      <c r="CM1026" s="54"/>
      <c r="CN1026" s="54"/>
      <c r="CO1026" s="54"/>
      <c r="CP1026" s="54"/>
      <c r="CQ1026" s="54"/>
      <c r="CR1026" s="54"/>
      <c r="CS1026" s="54"/>
      <c r="CT1026" s="54"/>
      <c r="CU1026" s="54"/>
      <c r="CV1026" s="54"/>
      <c r="CW1026" s="54"/>
      <c r="CX1026" s="54"/>
      <c r="CY1026" s="54"/>
      <c r="CZ1026" s="54"/>
      <c r="DA1026" s="54"/>
      <c r="DB1026" s="54"/>
      <c r="DC1026" s="54"/>
      <c r="DD1026" s="54"/>
      <c r="DE1026" s="54"/>
      <c r="DF1026" s="54"/>
      <c r="DG1026" s="54"/>
      <c r="DH1026" s="54"/>
      <c r="DI1026" s="54"/>
      <c r="DJ1026" s="54"/>
      <c r="DK1026" s="54"/>
      <c r="DL1026" s="54"/>
      <c r="DM1026" s="54"/>
      <c r="DN1026" s="54"/>
      <c r="DO1026" s="54"/>
      <c r="DP1026" s="54"/>
      <c r="DQ1026" s="54"/>
      <c r="DR1026" s="54"/>
      <c r="DS1026" s="54"/>
      <c r="DT1026" s="54"/>
      <c r="DU1026" s="54"/>
      <c r="DV1026" s="54"/>
      <c r="DW1026" s="54"/>
      <c r="DX1026" s="54"/>
      <c r="DY1026" s="54"/>
      <c r="DZ1026" s="54"/>
      <c r="EA1026" s="54"/>
      <c r="EB1026" s="54"/>
      <c r="EC1026" s="54"/>
      <c r="ED1026" s="54"/>
      <c r="EE1026" s="54"/>
      <c r="EF1026" s="54"/>
      <c r="EG1026" s="54"/>
      <c r="EH1026" s="54"/>
      <c r="EI1026" s="54"/>
      <c r="EJ1026" s="54"/>
      <c r="EK1026" s="54"/>
      <c r="EL1026" s="54"/>
      <c r="EM1026" s="54"/>
      <c r="EN1026" s="54"/>
      <c r="EO1026" s="54"/>
      <c r="EP1026" s="54"/>
      <c r="EQ1026" s="54"/>
      <c r="ER1026" s="54"/>
    </row>
    <row r="1027" spans="1:148" x14ac:dyDescent="0.25">
      <c r="A1027" s="76"/>
      <c r="B1027" s="54"/>
      <c r="C1027" s="54"/>
      <c r="D1027" s="54"/>
      <c r="E1027" s="54"/>
      <c r="F1027" s="5"/>
      <c r="G1027" s="8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4"/>
      <c r="BQ1027" s="54"/>
      <c r="BR1027" s="54"/>
      <c r="BS1027" s="54"/>
      <c r="BT1027" s="54"/>
      <c r="BU1027" s="54"/>
      <c r="BV1027" s="54"/>
      <c r="BW1027" s="54"/>
      <c r="BX1027" s="54"/>
      <c r="BY1027" s="54"/>
      <c r="BZ1027" s="54"/>
      <c r="CA1027" s="54"/>
      <c r="CB1027" s="54"/>
      <c r="CC1027" s="54"/>
      <c r="CD1027" s="54"/>
      <c r="CE1027" s="54"/>
      <c r="CF1027" s="54"/>
      <c r="CG1027" s="54"/>
      <c r="CH1027" s="54"/>
      <c r="CI1027" s="54"/>
      <c r="CJ1027" s="54"/>
      <c r="CK1027" s="54"/>
      <c r="CL1027" s="54"/>
      <c r="CM1027" s="54"/>
      <c r="CN1027" s="54"/>
      <c r="CO1027" s="54"/>
      <c r="CP1027" s="54"/>
      <c r="CQ1027" s="54"/>
      <c r="CR1027" s="54"/>
      <c r="CS1027" s="54"/>
      <c r="CT1027" s="54"/>
      <c r="CU1027" s="54"/>
      <c r="CV1027" s="54"/>
      <c r="CW1027" s="54"/>
      <c r="CX1027" s="54"/>
      <c r="CY1027" s="54"/>
      <c r="CZ1027" s="54"/>
      <c r="DA1027" s="54"/>
      <c r="DB1027" s="54"/>
      <c r="DC1027" s="54"/>
      <c r="DD1027" s="54"/>
      <c r="DE1027" s="54"/>
      <c r="DF1027" s="54"/>
      <c r="DG1027" s="54"/>
      <c r="DH1027" s="54"/>
      <c r="DI1027" s="54"/>
      <c r="DJ1027" s="54"/>
      <c r="DK1027" s="54"/>
      <c r="DL1027" s="54"/>
      <c r="DM1027" s="54"/>
      <c r="DN1027" s="54"/>
      <c r="DO1027" s="54"/>
      <c r="DP1027" s="54"/>
      <c r="DQ1027" s="54"/>
      <c r="DR1027" s="54"/>
      <c r="DS1027" s="54"/>
      <c r="DT1027" s="54"/>
      <c r="DU1027" s="54"/>
      <c r="DV1027" s="54"/>
      <c r="DW1027" s="54"/>
      <c r="DX1027" s="54"/>
      <c r="DY1027" s="54"/>
      <c r="DZ1027" s="54"/>
      <c r="EA1027" s="54"/>
      <c r="EB1027" s="54"/>
      <c r="EC1027" s="54"/>
      <c r="ED1027" s="54"/>
      <c r="EE1027" s="54"/>
      <c r="EF1027" s="54"/>
      <c r="EG1027" s="54"/>
      <c r="EH1027" s="54"/>
      <c r="EI1027" s="54"/>
      <c r="EJ1027" s="54"/>
      <c r="EK1027" s="54"/>
      <c r="EL1027" s="54"/>
      <c r="EM1027" s="54"/>
      <c r="EN1027" s="54"/>
      <c r="EO1027" s="54"/>
      <c r="EP1027" s="54"/>
      <c r="EQ1027" s="54"/>
      <c r="ER1027" s="54"/>
    </row>
    <row r="1028" spans="1:148" x14ac:dyDescent="0.25">
      <c r="A1028" s="76"/>
      <c r="B1028" s="54"/>
      <c r="C1028" s="54"/>
      <c r="D1028" s="54"/>
      <c r="E1028" s="54"/>
      <c r="F1028" s="5"/>
      <c r="G1028" s="8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54"/>
      <c r="BY1028" s="54"/>
      <c r="BZ1028" s="54"/>
      <c r="CA1028" s="54"/>
      <c r="CB1028" s="54"/>
      <c r="CC1028" s="54"/>
      <c r="CD1028" s="54"/>
      <c r="CE1028" s="54"/>
      <c r="CF1028" s="54"/>
      <c r="CG1028" s="54"/>
      <c r="CH1028" s="54"/>
      <c r="CI1028" s="54"/>
      <c r="CJ1028" s="54"/>
      <c r="CK1028" s="54"/>
      <c r="CL1028" s="54"/>
      <c r="CM1028" s="54"/>
      <c r="CN1028" s="54"/>
      <c r="CO1028" s="54"/>
      <c r="CP1028" s="54"/>
      <c r="CQ1028" s="54"/>
      <c r="CR1028" s="54"/>
      <c r="CS1028" s="54"/>
      <c r="CT1028" s="54"/>
      <c r="CU1028" s="54"/>
      <c r="CV1028" s="54"/>
      <c r="CW1028" s="54"/>
      <c r="CX1028" s="54"/>
      <c r="CY1028" s="54"/>
      <c r="CZ1028" s="54"/>
      <c r="DA1028" s="54"/>
      <c r="DB1028" s="54"/>
      <c r="DC1028" s="54"/>
      <c r="DD1028" s="54"/>
      <c r="DE1028" s="54"/>
      <c r="DF1028" s="54"/>
      <c r="DG1028" s="54"/>
      <c r="DH1028" s="54"/>
      <c r="DI1028" s="54"/>
      <c r="DJ1028" s="54"/>
      <c r="DK1028" s="54"/>
      <c r="DL1028" s="54"/>
      <c r="DM1028" s="54"/>
      <c r="DN1028" s="54"/>
      <c r="DO1028" s="54"/>
      <c r="DP1028" s="54"/>
      <c r="DQ1028" s="54"/>
      <c r="DR1028" s="54"/>
      <c r="DS1028" s="54"/>
      <c r="DT1028" s="54"/>
      <c r="DU1028" s="54"/>
      <c r="DV1028" s="54"/>
      <c r="DW1028" s="54"/>
      <c r="DX1028" s="54"/>
      <c r="DY1028" s="54"/>
      <c r="DZ1028" s="54"/>
      <c r="EA1028" s="54"/>
      <c r="EB1028" s="54"/>
      <c r="EC1028" s="54"/>
      <c r="ED1028" s="54"/>
      <c r="EE1028" s="54"/>
      <c r="EF1028" s="54"/>
      <c r="EG1028" s="54"/>
      <c r="EH1028" s="54"/>
      <c r="EI1028" s="54"/>
      <c r="EJ1028" s="54"/>
      <c r="EK1028" s="54"/>
      <c r="EL1028" s="54"/>
      <c r="EM1028" s="54"/>
      <c r="EN1028" s="54"/>
      <c r="EO1028" s="54"/>
      <c r="EP1028" s="54"/>
      <c r="EQ1028" s="54"/>
      <c r="ER1028" s="54"/>
    </row>
    <row r="1029" spans="1:148" x14ac:dyDescent="0.25">
      <c r="A1029" s="76"/>
      <c r="B1029" s="54"/>
      <c r="C1029" s="54"/>
      <c r="D1029" s="54"/>
      <c r="E1029" s="54"/>
      <c r="F1029" s="5"/>
      <c r="G1029" s="8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  <c r="BV1029" s="54"/>
      <c r="BW1029" s="54"/>
      <c r="BX1029" s="54"/>
      <c r="BY1029" s="54"/>
      <c r="BZ1029" s="54"/>
      <c r="CA1029" s="54"/>
      <c r="CB1029" s="54"/>
      <c r="CC1029" s="54"/>
      <c r="CD1029" s="54"/>
      <c r="CE1029" s="54"/>
      <c r="CF1029" s="54"/>
      <c r="CG1029" s="54"/>
      <c r="CH1029" s="54"/>
      <c r="CI1029" s="54"/>
      <c r="CJ1029" s="54"/>
      <c r="CK1029" s="54"/>
      <c r="CL1029" s="54"/>
      <c r="CM1029" s="54"/>
      <c r="CN1029" s="54"/>
      <c r="CO1029" s="54"/>
      <c r="CP1029" s="54"/>
      <c r="CQ1029" s="54"/>
      <c r="CR1029" s="54"/>
      <c r="CS1029" s="54"/>
      <c r="CT1029" s="54"/>
      <c r="CU1029" s="54"/>
      <c r="CV1029" s="54"/>
      <c r="CW1029" s="54"/>
      <c r="CX1029" s="54"/>
      <c r="CY1029" s="54"/>
      <c r="CZ1029" s="54"/>
      <c r="DA1029" s="54"/>
      <c r="DB1029" s="54"/>
      <c r="DC1029" s="54"/>
      <c r="DD1029" s="54"/>
      <c r="DE1029" s="54"/>
      <c r="DF1029" s="54"/>
      <c r="DG1029" s="54"/>
      <c r="DH1029" s="54"/>
      <c r="DI1029" s="54"/>
      <c r="DJ1029" s="54"/>
      <c r="DK1029" s="54"/>
      <c r="DL1029" s="54"/>
      <c r="DM1029" s="54"/>
      <c r="DN1029" s="54"/>
      <c r="DO1029" s="54"/>
      <c r="DP1029" s="54"/>
      <c r="DQ1029" s="54"/>
      <c r="DR1029" s="54"/>
      <c r="DS1029" s="54"/>
      <c r="DT1029" s="54"/>
      <c r="DU1029" s="54"/>
      <c r="DV1029" s="54"/>
      <c r="DW1029" s="54"/>
      <c r="DX1029" s="54"/>
      <c r="DY1029" s="54"/>
      <c r="DZ1029" s="54"/>
      <c r="EA1029" s="54"/>
      <c r="EB1029" s="54"/>
      <c r="EC1029" s="54"/>
      <c r="ED1029" s="54"/>
      <c r="EE1029" s="54"/>
      <c r="EF1029" s="54"/>
      <c r="EG1029" s="54"/>
      <c r="EH1029" s="54"/>
      <c r="EI1029" s="54"/>
      <c r="EJ1029" s="54"/>
      <c r="EK1029" s="54"/>
      <c r="EL1029" s="54"/>
      <c r="EM1029" s="54"/>
      <c r="EN1029" s="54"/>
      <c r="EO1029" s="54"/>
      <c r="EP1029" s="54"/>
      <c r="EQ1029" s="54"/>
      <c r="ER1029" s="54"/>
    </row>
    <row r="1030" spans="1:148" x14ac:dyDescent="0.25">
      <c r="A1030" s="76"/>
      <c r="B1030" s="54"/>
      <c r="C1030" s="54"/>
      <c r="D1030" s="54"/>
      <c r="E1030" s="54"/>
      <c r="F1030" s="5"/>
      <c r="G1030" s="8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  <c r="BV1030" s="54"/>
      <c r="BW1030" s="54"/>
      <c r="BX1030" s="54"/>
      <c r="BY1030" s="54"/>
      <c r="BZ1030" s="54"/>
      <c r="CA1030" s="54"/>
      <c r="CB1030" s="54"/>
      <c r="CC1030" s="54"/>
      <c r="CD1030" s="54"/>
      <c r="CE1030" s="54"/>
      <c r="CF1030" s="54"/>
      <c r="CG1030" s="54"/>
      <c r="CH1030" s="54"/>
      <c r="CI1030" s="54"/>
      <c r="CJ1030" s="54"/>
      <c r="CK1030" s="54"/>
      <c r="CL1030" s="54"/>
      <c r="CM1030" s="54"/>
      <c r="CN1030" s="54"/>
      <c r="CO1030" s="54"/>
      <c r="CP1030" s="54"/>
      <c r="CQ1030" s="54"/>
      <c r="CR1030" s="54"/>
      <c r="CS1030" s="54"/>
      <c r="CT1030" s="54"/>
      <c r="CU1030" s="54"/>
      <c r="CV1030" s="54"/>
      <c r="CW1030" s="54"/>
      <c r="CX1030" s="54"/>
      <c r="CY1030" s="54"/>
      <c r="CZ1030" s="54"/>
      <c r="DA1030" s="54"/>
      <c r="DB1030" s="54"/>
      <c r="DC1030" s="54"/>
      <c r="DD1030" s="54"/>
      <c r="DE1030" s="54"/>
      <c r="DF1030" s="54"/>
      <c r="DG1030" s="54"/>
      <c r="DH1030" s="54"/>
      <c r="DI1030" s="54"/>
      <c r="DJ1030" s="54"/>
      <c r="DK1030" s="54"/>
      <c r="DL1030" s="54"/>
      <c r="DM1030" s="54"/>
      <c r="DN1030" s="54"/>
      <c r="DO1030" s="54"/>
      <c r="DP1030" s="54"/>
      <c r="DQ1030" s="54"/>
      <c r="DR1030" s="54"/>
      <c r="DS1030" s="54"/>
      <c r="DT1030" s="54"/>
      <c r="DU1030" s="54"/>
      <c r="DV1030" s="54"/>
      <c r="DW1030" s="54"/>
      <c r="DX1030" s="54"/>
      <c r="DY1030" s="54"/>
      <c r="DZ1030" s="54"/>
      <c r="EA1030" s="54"/>
      <c r="EB1030" s="54"/>
      <c r="EC1030" s="54"/>
      <c r="ED1030" s="54"/>
      <c r="EE1030" s="54"/>
      <c r="EF1030" s="54"/>
      <c r="EG1030" s="54"/>
      <c r="EH1030" s="54"/>
      <c r="EI1030" s="54"/>
      <c r="EJ1030" s="54"/>
      <c r="EK1030" s="54"/>
      <c r="EL1030" s="54"/>
      <c r="EM1030" s="54"/>
      <c r="EN1030" s="54"/>
      <c r="EO1030" s="54"/>
      <c r="EP1030" s="54"/>
      <c r="EQ1030" s="54"/>
      <c r="ER1030" s="54"/>
    </row>
    <row r="1031" spans="1:148" x14ac:dyDescent="0.25">
      <c r="A1031" s="76"/>
      <c r="B1031" s="54"/>
      <c r="C1031" s="54"/>
      <c r="D1031" s="54"/>
      <c r="E1031" s="54"/>
      <c r="F1031" s="5"/>
      <c r="G1031" s="8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  <c r="BV1031" s="54"/>
      <c r="BW1031" s="54"/>
      <c r="BX1031" s="54"/>
      <c r="BY1031" s="54"/>
      <c r="BZ1031" s="54"/>
      <c r="CA1031" s="54"/>
      <c r="CB1031" s="54"/>
      <c r="CC1031" s="54"/>
      <c r="CD1031" s="54"/>
      <c r="CE1031" s="54"/>
      <c r="CF1031" s="54"/>
      <c r="CG1031" s="54"/>
      <c r="CH1031" s="54"/>
      <c r="CI1031" s="54"/>
      <c r="CJ1031" s="54"/>
      <c r="CK1031" s="54"/>
      <c r="CL1031" s="54"/>
      <c r="CM1031" s="54"/>
      <c r="CN1031" s="54"/>
      <c r="CO1031" s="54"/>
      <c r="CP1031" s="54"/>
      <c r="CQ1031" s="54"/>
      <c r="CR1031" s="54"/>
      <c r="CS1031" s="54"/>
      <c r="CT1031" s="54"/>
      <c r="CU1031" s="54"/>
      <c r="CV1031" s="54"/>
      <c r="CW1031" s="54"/>
      <c r="CX1031" s="54"/>
      <c r="CY1031" s="54"/>
      <c r="CZ1031" s="54"/>
      <c r="DA1031" s="54"/>
      <c r="DB1031" s="54"/>
      <c r="DC1031" s="54"/>
      <c r="DD1031" s="54"/>
      <c r="DE1031" s="54"/>
      <c r="DF1031" s="54"/>
      <c r="DG1031" s="54"/>
      <c r="DH1031" s="54"/>
      <c r="DI1031" s="54"/>
      <c r="DJ1031" s="54"/>
      <c r="DK1031" s="54"/>
      <c r="DL1031" s="54"/>
      <c r="DM1031" s="54"/>
      <c r="DN1031" s="54"/>
      <c r="DO1031" s="54"/>
      <c r="DP1031" s="54"/>
      <c r="DQ1031" s="54"/>
      <c r="DR1031" s="54"/>
      <c r="DS1031" s="54"/>
      <c r="DT1031" s="54"/>
      <c r="DU1031" s="54"/>
      <c r="DV1031" s="54"/>
      <c r="DW1031" s="54"/>
      <c r="DX1031" s="54"/>
      <c r="DY1031" s="54"/>
      <c r="DZ1031" s="54"/>
      <c r="EA1031" s="54"/>
      <c r="EB1031" s="54"/>
      <c r="EC1031" s="54"/>
      <c r="ED1031" s="54"/>
      <c r="EE1031" s="54"/>
      <c r="EF1031" s="54"/>
      <c r="EG1031" s="54"/>
      <c r="EH1031" s="54"/>
      <c r="EI1031" s="54"/>
      <c r="EJ1031" s="54"/>
      <c r="EK1031" s="54"/>
      <c r="EL1031" s="54"/>
      <c r="EM1031" s="54"/>
      <c r="EN1031" s="54"/>
      <c r="EO1031" s="54"/>
      <c r="EP1031" s="54"/>
      <c r="EQ1031" s="54"/>
      <c r="ER1031" s="54"/>
    </row>
    <row r="1032" spans="1:148" x14ac:dyDescent="0.25">
      <c r="A1032" s="76"/>
      <c r="B1032" s="54"/>
      <c r="C1032" s="54"/>
      <c r="D1032" s="54"/>
      <c r="E1032" s="54"/>
      <c r="F1032" s="5"/>
      <c r="G1032" s="8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  <c r="DJ1032" s="54"/>
      <c r="DK1032" s="54"/>
      <c r="DL1032" s="54"/>
      <c r="DM1032" s="54"/>
      <c r="DN1032" s="54"/>
      <c r="DO1032" s="54"/>
      <c r="DP1032" s="54"/>
      <c r="DQ1032" s="54"/>
      <c r="DR1032" s="54"/>
      <c r="DS1032" s="54"/>
      <c r="DT1032" s="54"/>
      <c r="DU1032" s="54"/>
      <c r="DV1032" s="54"/>
      <c r="DW1032" s="54"/>
      <c r="DX1032" s="54"/>
      <c r="DY1032" s="54"/>
      <c r="DZ1032" s="54"/>
      <c r="EA1032" s="54"/>
      <c r="EB1032" s="54"/>
      <c r="EC1032" s="54"/>
      <c r="ED1032" s="54"/>
      <c r="EE1032" s="54"/>
      <c r="EF1032" s="54"/>
      <c r="EG1032" s="54"/>
      <c r="EH1032" s="54"/>
      <c r="EI1032" s="54"/>
      <c r="EJ1032" s="54"/>
      <c r="EK1032" s="54"/>
      <c r="EL1032" s="54"/>
      <c r="EM1032" s="54"/>
      <c r="EN1032" s="54"/>
      <c r="EO1032" s="54"/>
      <c r="EP1032" s="54"/>
      <c r="EQ1032" s="54"/>
      <c r="ER1032" s="54"/>
    </row>
    <row r="1033" spans="1:148" x14ac:dyDescent="0.25">
      <c r="A1033" s="76"/>
      <c r="B1033" s="54"/>
      <c r="C1033" s="54"/>
      <c r="D1033" s="54"/>
      <c r="E1033" s="54"/>
      <c r="F1033" s="5"/>
      <c r="G1033" s="8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  <c r="BV1033" s="54"/>
      <c r="BW1033" s="54"/>
      <c r="BX1033" s="54"/>
      <c r="BY1033" s="54"/>
      <c r="BZ1033" s="54"/>
      <c r="CA1033" s="54"/>
      <c r="CB1033" s="54"/>
      <c r="CC1033" s="54"/>
      <c r="CD1033" s="54"/>
      <c r="CE1033" s="54"/>
      <c r="CF1033" s="54"/>
      <c r="CG1033" s="54"/>
      <c r="CH1033" s="54"/>
      <c r="CI1033" s="54"/>
      <c r="CJ1033" s="54"/>
      <c r="CK1033" s="54"/>
      <c r="CL1033" s="54"/>
      <c r="CM1033" s="54"/>
      <c r="CN1033" s="54"/>
      <c r="CO1033" s="54"/>
      <c r="CP1033" s="54"/>
      <c r="CQ1033" s="54"/>
      <c r="CR1033" s="54"/>
      <c r="CS1033" s="54"/>
      <c r="CT1033" s="54"/>
      <c r="CU1033" s="54"/>
      <c r="CV1033" s="54"/>
      <c r="CW1033" s="54"/>
      <c r="CX1033" s="54"/>
      <c r="CY1033" s="54"/>
      <c r="CZ1033" s="54"/>
      <c r="DA1033" s="54"/>
      <c r="DB1033" s="54"/>
      <c r="DC1033" s="54"/>
      <c r="DD1033" s="54"/>
      <c r="DE1033" s="54"/>
      <c r="DF1033" s="54"/>
      <c r="DG1033" s="54"/>
      <c r="DH1033" s="54"/>
      <c r="DI1033" s="54"/>
      <c r="DJ1033" s="54"/>
      <c r="DK1033" s="54"/>
      <c r="DL1033" s="54"/>
      <c r="DM1033" s="54"/>
      <c r="DN1033" s="54"/>
      <c r="DO1033" s="54"/>
      <c r="DP1033" s="54"/>
      <c r="DQ1033" s="54"/>
      <c r="DR1033" s="54"/>
      <c r="DS1033" s="54"/>
      <c r="DT1033" s="54"/>
      <c r="DU1033" s="54"/>
      <c r="DV1033" s="54"/>
      <c r="DW1033" s="54"/>
      <c r="DX1033" s="54"/>
      <c r="DY1033" s="54"/>
      <c r="DZ1033" s="54"/>
      <c r="EA1033" s="54"/>
      <c r="EB1033" s="54"/>
      <c r="EC1033" s="54"/>
      <c r="ED1033" s="54"/>
      <c r="EE1033" s="54"/>
      <c r="EF1033" s="54"/>
      <c r="EG1033" s="54"/>
      <c r="EH1033" s="54"/>
      <c r="EI1033" s="54"/>
      <c r="EJ1033" s="54"/>
      <c r="EK1033" s="54"/>
      <c r="EL1033" s="54"/>
      <c r="EM1033" s="54"/>
      <c r="EN1033" s="54"/>
      <c r="EO1033" s="54"/>
      <c r="EP1033" s="54"/>
      <c r="EQ1033" s="54"/>
      <c r="ER1033" s="54"/>
    </row>
    <row r="1034" spans="1:148" x14ac:dyDescent="0.25">
      <c r="A1034" s="76"/>
      <c r="B1034" s="54"/>
      <c r="C1034" s="54"/>
      <c r="D1034" s="54"/>
      <c r="E1034" s="54"/>
      <c r="F1034" s="5"/>
      <c r="G1034" s="8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54"/>
      <c r="CM1034" s="54"/>
      <c r="CN1034" s="54"/>
      <c r="CO1034" s="54"/>
      <c r="CP1034" s="54"/>
      <c r="CQ1034" s="54"/>
      <c r="CR1034" s="54"/>
      <c r="CS1034" s="54"/>
      <c r="CT1034" s="54"/>
      <c r="CU1034" s="54"/>
      <c r="CV1034" s="54"/>
      <c r="CW1034" s="54"/>
      <c r="CX1034" s="54"/>
      <c r="CY1034" s="54"/>
      <c r="CZ1034" s="54"/>
      <c r="DA1034" s="54"/>
      <c r="DB1034" s="54"/>
      <c r="DC1034" s="54"/>
      <c r="DD1034" s="54"/>
      <c r="DE1034" s="54"/>
      <c r="DF1034" s="54"/>
      <c r="DG1034" s="54"/>
      <c r="DH1034" s="54"/>
      <c r="DI1034" s="54"/>
      <c r="DJ1034" s="54"/>
      <c r="DK1034" s="54"/>
      <c r="DL1034" s="54"/>
      <c r="DM1034" s="54"/>
      <c r="DN1034" s="54"/>
      <c r="DO1034" s="54"/>
      <c r="DP1034" s="54"/>
      <c r="DQ1034" s="54"/>
      <c r="DR1034" s="54"/>
      <c r="DS1034" s="54"/>
      <c r="DT1034" s="54"/>
      <c r="DU1034" s="54"/>
      <c r="DV1034" s="54"/>
      <c r="DW1034" s="54"/>
      <c r="DX1034" s="54"/>
      <c r="DY1034" s="54"/>
      <c r="DZ1034" s="54"/>
      <c r="EA1034" s="54"/>
      <c r="EB1034" s="54"/>
      <c r="EC1034" s="54"/>
      <c r="ED1034" s="54"/>
      <c r="EE1034" s="54"/>
      <c r="EF1034" s="54"/>
      <c r="EG1034" s="54"/>
      <c r="EH1034" s="54"/>
      <c r="EI1034" s="54"/>
      <c r="EJ1034" s="54"/>
      <c r="EK1034" s="54"/>
      <c r="EL1034" s="54"/>
      <c r="EM1034" s="54"/>
      <c r="EN1034" s="54"/>
      <c r="EO1034" s="54"/>
      <c r="EP1034" s="54"/>
      <c r="EQ1034" s="54"/>
      <c r="ER1034" s="54"/>
    </row>
    <row r="1035" spans="1:148" x14ac:dyDescent="0.25">
      <c r="A1035" s="76"/>
      <c r="B1035" s="54"/>
      <c r="C1035" s="54"/>
      <c r="D1035" s="54"/>
      <c r="E1035" s="54"/>
      <c r="F1035" s="5"/>
      <c r="G1035" s="8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  <c r="BV1035" s="54"/>
      <c r="BW1035" s="54"/>
      <c r="BX1035" s="54"/>
      <c r="BY1035" s="54"/>
      <c r="BZ1035" s="54"/>
      <c r="CA1035" s="54"/>
      <c r="CB1035" s="54"/>
      <c r="CC1035" s="54"/>
      <c r="CD1035" s="54"/>
      <c r="CE1035" s="54"/>
      <c r="CF1035" s="54"/>
      <c r="CG1035" s="54"/>
      <c r="CH1035" s="54"/>
      <c r="CI1035" s="54"/>
      <c r="CJ1035" s="54"/>
      <c r="CK1035" s="54"/>
      <c r="CL1035" s="54"/>
      <c r="CM1035" s="54"/>
      <c r="CN1035" s="54"/>
      <c r="CO1035" s="54"/>
      <c r="CP1035" s="54"/>
      <c r="CQ1035" s="54"/>
      <c r="CR1035" s="54"/>
      <c r="CS1035" s="54"/>
      <c r="CT1035" s="54"/>
      <c r="CU1035" s="54"/>
      <c r="CV1035" s="54"/>
      <c r="CW1035" s="54"/>
      <c r="CX1035" s="54"/>
      <c r="CY1035" s="54"/>
      <c r="CZ1035" s="54"/>
      <c r="DA1035" s="54"/>
      <c r="DB1035" s="54"/>
      <c r="DC1035" s="54"/>
      <c r="DD1035" s="54"/>
      <c r="DE1035" s="54"/>
      <c r="DF1035" s="54"/>
      <c r="DG1035" s="54"/>
      <c r="DH1035" s="54"/>
      <c r="DI1035" s="54"/>
      <c r="DJ1035" s="54"/>
      <c r="DK1035" s="54"/>
      <c r="DL1035" s="54"/>
      <c r="DM1035" s="54"/>
      <c r="DN1035" s="54"/>
      <c r="DO1035" s="54"/>
      <c r="DP1035" s="54"/>
      <c r="DQ1035" s="54"/>
      <c r="DR1035" s="54"/>
      <c r="DS1035" s="54"/>
      <c r="DT1035" s="54"/>
      <c r="DU1035" s="54"/>
      <c r="DV1035" s="54"/>
      <c r="DW1035" s="54"/>
      <c r="DX1035" s="54"/>
      <c r="DY1035" s="54"/>
      <c r="DZ1035" s="54"/>
      <c r="EA1035" s="54"/>
      <c r="EB1035" s="54"/>
      <c r="EC1035" s="54"/>
      <c r="ED1035" s="54"/>
      <c r="EE1035" s="54"/>
      <c r="EF1035" s="54"/>
      <c r="EG1035" s="54"/>
      <c r="EH1035" s="54"/>
      <c r="EI1035" s="54"/>
      <c r="EJ1035" s="54"/>
      <c r="EK1035" s="54"/>
      <c r="EL1035" s="54"/>
      <c r="EM1035" s="54"/>
      <c r="EN1035" s="54"/>
      <c r="EO1035" s="54"/>
      <c r="EP1035" s="54"/>
      <c r="EQ1035" s="54"/>
      <c r="ER1035" s="54"/>
    </row>
    <row r="1036" spans="1:148" x14ac:dyDescent="0.25">
      <c r="A1036" s="76"/>
      <c r="B1036" s="54"/>
      <c r="C1036" s="54"/>
      <c r="D1036" s="54"/>
      <c r="E1036" s="54"/>
      <c r="F1036" s="5"/>
      <c r="G1036" s="8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  <c r="DJ1036" s="54"/>
      <c r="DK1036" s="54"/>
      <c r="DL1036" s="54"/>
      <c r="DM1036" s="54"/>
      <c r="DN1036" s="54"/>
      <c r="DO1036" s="54"/>
      <c r="DP1036" s="54"/>
      <c r="DQ1036" s="54"/>
      <c r="DR1036" s="54"/>
      <c r="DS1036" s="54"/>
      <c r="DT1036" s="54"/>
      <c r="DU1036" s="54"/>
      <c r="DV1036" s="54"/>
      <c r="DW1036" s="54"/>
      <c r="DX1036" s="54"/>
      <c r="DY1036" s="54"/>
      <c r="DZ1036" s="54"/>
      <c r="EA1036" s="54"/>
      <c r="EB1036" s="54"/>
      <c r="EC1036" s="54"/>
      <c r="ED1036" s="54"/>
      <c r="EE1036" s="54"/>
      <c r="EF1036" s="54"/>
      <c r="EG1036" s="54"/>
      <c r="EH1036" s="54"/>
      <c r="EI1036" s="54"/>
      <c r="EJ1036" s="54"/>
      <c r="EK1036" s="54"/>
      <c r="EL1036" s="54"/>
      <c r="EM1036" s="54"/>
      <c r="EN1036" s="54"/>
      <c r="EO1036" s="54"/>
      <c r="EP1036" s="54"/>
      <c r="EQ1036" s="54"/>
      <c r="ER1036" s="54"/>
    </row>
    <row r="1037" spans="1:148" x14ac:dyDescent="0.25">
      <c r="A1037" s="76"/>
      <c r="B1037" s="54"/>
      <c r="C1037" s="54"/>
      <c r="D1037" s="54"/>
      <c r="E1037" s="54"/>
      <c r="F1037" s="5"/>
      <c r="G1037" s="8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  <c r="BV1037" s="54"/>
      <c r="BW1037" s="54"/>
      <c r="BX1037" s="54"/>
      <c r="BY1037" s="54"/>
      <c r="BZ1037" s="54"/>
      <c r="CA1037" s="54"/>
      <c r="CB1037" s="54"/>
      <c r="CC1037" s="54"/>
      <c r="CD1037" s="54"/>
      <c r="CE1037" s="54"/>
      <c r="CF1037" s="54"/>
      <c r="CG1037" s="54"/>
      <c r="CH1037" s="54"/>
      <c r="CI1037" s="54"/>
      <c r="CJ1037" s="54"/>
      <c r="CK1037" s="54"/>
      <c r="CL1037" s="54"/>
      <c r="CM1037" s="54"/>
      <c r="CN1037" s="54"/>
      <c r="CO1037" s="54"/>
      <c r="CP1037" s="54"/>
      <c r="CQ1037" s="54"/>
      <c r="CR1037" s="54"/>
      <c r="CS1037" s="54"/>
      <c r="CT1037" s="54"/>
      <c r="CU1037" s="54"/>
      <c r="CV1037" s="54"/>
      <c r="CW1037" s="54"/>
      <c r="CX1037" s="54"/>
      <c r="CY1037" s="54"/>
      <c r="CZ1037" s="54"/>
      <c r="DA1037" s="54"/>
      <c r="DB1037" s="54"/>
      <c r="DC1037" s="54"/>
      <c r="DD1037" s="54"/>
      <c r="DE1037" s="54"/>
      <c r="DF1037" s="54"/>
      <c r="DG1037" s="54"/>
      <c r="DH1037" s="54"/>
      <c r="DI1037" s="54"/>
      <c r="DJ1037" s="54"/>
      <c r="DK1037" s="54"/>
      <c r="DL1037" s="54"/>
      <c r="DM1037" s="54"/>
      <c r="DN1037" s="54"/>
      <c r="DO1037" s="54"/>
      <c r="DP1037" s="54"/>
      <c r="DQ1037" s="54"/>
      <c r="DR1037" s="54"/>
      <c r="DS1037" s="54"/>
      <c r="DT1037" s="54"/>
      <c r="DU1037" s="54"/>
      <c r="DV1037" s="54"/>
      <c r="DW1037" s="54"/>
      <c r="DX1037" s="54"/>
      <c r="DY1037" s="54"/>
      <c r="DZ1037" s="54"/>
      <c r="EA1037" s="54"/>
      <c r="EB1037" s="54"/>
      <c r="EC1037" s="54"/>
      <c r="ED1037" s="54"/>
      <c r="EE1037" s="54"/>
      <c r="EF1037" s="54"/>
      <c r="EG1037" s="54"/>
      <c r="EH1037" s="54"/>
      <c r="EI1037" s="54"/>
      <c r="EJ1037" s="54"/>
      <c r="EK1037" s="54"/>
      <c r="EL1037" s="54"/>
      <c r="EM1037" s="54"/>
      <c r="EN1037" s="54"/>
      <c r="EO1037" s="54"/>
      <c r="EP1037" s="54"/>
      <c r="EQ1037" s="54"/>
      <c r="ER1037" s="54"/>
    </row>
    <row r="1038" spans="1:148" x14ac:dyDescent="0.25">
      <c r="A1038" s="76"/>
      <c r="B1038" s="54"/>
      <c r="C1038" s="54"/>
      <c r="D1038" s="54"/>
      <c r="E1038" s="54"/>
      <c r="F1038" s="5"/>
      <c r="G1038" s="8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  <c r="BV1038" s="54"/>
      <c r="BW1038" s="54"/>
      <c r="BX1038" s="54"/>
      <c r="BY1038" s="54"/>
      <c r="BZ1038" s="54"/>
      <c r="CA1038" s="54"/>
      <c r="CB1038" s="54"/>
      <c r="CC1038" s="54"/>
      <c r="CD1038" s="54"/>
      <c r="CE1038" s="54"/>
      <c r="CF1038" s="54"/>
      <c r="CG1038" s="54"/>
      <c r="CH1038" s="54"/>
      <c r="CI1038" s="54"/>
      <c r="CJ1038" s="54"/>
      <c r="CK1038" s="54"/>
      <c r="CL1038" s="54"/>
      <c r="CM1038" s="54"/>
      <c r="CN1038" s="54"/>
      <c r="CO1038" s="54"/>
      <c r="CP1038" s="54"/>
      <c r="CQ1038" s="54"/>
      <c r="CR1038" s="54"/>
      <c r="CS1038" s="54"/>
      <c r="CT1038" s="54"/>
      <c r="CU1038" s="54"/>
      <c r="CV1038" s="54"/>
      <c r="CW1038" s="54"/>
      <c r="CX1038" s="54"/>
      <c r="CY1038" s="54"/>
      <c r="CZ1038" s="54"/>
      <c r="DA1038" s="54"/>
      <c r="DB1038" s="54"/>
      <c r="DC1038" s="54"/>
      <c r="DD1038" s="54"/>
      <c r="DE1038" s="54"/>
      <c r="DF1038" s="54"/>
      <c r="DG1038" s="54"/>
      <c r="DH1038" s="54"/>
      <c r="DI1038" s="54"/>
      <c r="DJ1038" s="54"/>
      <c r="DK1038" s="54"/>
      <c r="DL1038" s="54"/>
      <c r="DM1038" s="54"/>
      <c r="DN1038" s="54"/>
      <c r="DO1038" s="54"/>
      <c r="DP1038" s="54"/>
      <c r="DQ1038" s="54"/>
      <c r="DR1038" s="54"/>
      <c r="DS1038" s="54"/>
      <c r="DT1038" s="54"/>
      <c r="DU1038" s="54"/>
      <c r="DV1038" s="54"/>
      <c r="DW1038" s="54"/>
      <c r="DX1038" s="54"/>
      <c r="DY1038" s="54"/>
      <c r="DZ1038" s="54"/>
      <c r="EA1038" s="54"/>
      <c r="EB1038" s="54"/>
      <c r="EC1038" s="54"/>
      <c r="ED1038" s="54"/>
      <c r="EE1038" s="54"/>
      <c r="EF1038" s="54"/>
      <c r="EG1038" s="54"/>
      <c r="EH1038" s="54"/>
      <c r="EI1038" s="54"/>
      <c r="EJ1038" s="54"/>
      <c r="EK1038" s="54"/>
      <c r="EL1038" s="54"/>
      <c r="EM1038" s="54"/>
      <c r="EN1038" s="54"/>
      <c r="EO1038" s="54"/>
      <c r="EP1038" s="54"/>
      <c r="EQ1038" s="54"/>
      <c r="ER1038" s="54"/>
    </row>
    <row r="1039" spans="1:148" x14ac:dyDescent="0.25">
      <c r="A1039" s="76"/>
      <c r="B1039" s="54"/>
      <c r="C1039" s="54"/>
      <c r="D1039" s="54"/>
      <c r="E1039" s="54"/>
      <c r="F1039" s="5"/>
      <c r="G1039" s="8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  <c r="BV1039" s="54"/>
      <c r="BW1039" s="54"/>
      <c r="BX1039" s="54"/>
      <c r="BY1039" s="54"/>
      <c r="BZ1039" s="54"/>
      <c r="CA1039" s="54"/>
      <c r="CB1039" s="54"/>
      <c r="CC1039" s="54"/>
      <c r="CD1039" s="54"/>
      <c r="CE1039" s="54"/>
      <c r="CF1039" s="54"/>
      <c r="CG1039" s="54"/>
      <c r="CH1039" s="54"/>
      <c r="CI1039" s="54"/>
      <c r="CJ1039" s="54"/>
      <c r="CK1039" s="54"/>
      <c r="CL1039" s="54"/>
      <c r="CM1039" s="54"/>
      <c r="CN1039" s="54"/>
      <c r="CO1039" s="54"/>
      <c r="CP1039" s="54"/>
      <c r="CQ1039" s="54"/>
      <c r="CR1039" s="54"/>
      <c r="CS1039" s="54"/>
      <c r="CT1039" s="54"/>
      <c r="CU1039" s="54"/>
      <c r="CV1039" s="54"/>
      <c r="CW1039" s="54"/>
      <c r="CX1039" s="54"/>
      <c r="CY1039" s="54"/>
      <c r="CZ1039" s="54"/>
      <c r="DA1039" s="54"/>
      <c r="DB1039" s="54"/>
      <c r="DC1039" s="54"/>
      <c r="DD1039" s="54"/>
      <c r="DE1039" s="54"/>
      <c r="DF1039" s="54"/>
      <c r="DG1039" s="54"/>
      <c r="DH1039" s="54"/>
      <c r="DI1039" s="54"/>
      <c r="DJ1039" s="54"/>
      <c r="DK1039" s="54"/>
      <c r="DL1039" s="54"/>
      <c r="DM1039" s="54"/>
      <c r="DN1039" s="54"/>
      <c r="DO1039" s="54"/>
      <c r="DP1039" s="54"/>
      <c r="DQ1039" s="54"/>
      <c r="DR1039" s="54"/>
      <c r="DS1039" s="54"/>
      <c r="DT1039" s="54"/>
      <c r="DU1039" s="54"/>
      <c r="DV1039" s="54"/>
      <c r="DW1039" s="54"/>
      <c r="DX1039" s="54"/>
      <c r="DY1039" s="54"/>
      <c r="DZ1039" s="54"/>
      <c r="EA1039" s="54"/>
      <c r="EB1039" s="54"/>
      <c r="EC1039" s="54"/>
      <c r="ED1039" s="54"/>
      <c r="EE1039" s="54"/>
      <c r="EF1039" s="54"/>
      <c r="EG1039" s="54"/>
      <c r="EH1039" s="54"/>
      <c r="EI1039" s="54"/>
      <c r="EJ1039" s="54"/>
      <c r="EK1039" s="54"/>
      <c r="EL1039" s="54"/>
      <c r="EM1039" s="54"/>
      <c r="EN1039" s="54"/>
      <c r="EO1039" s="54"/>
      <c r="EP1039" s="54"/>
      <c r="EQ1039" s="54"/>
      <c r="ER1039" s="54"/>
    </row>
    <row r="1040" spans="1:148" x14ac:dyDescent="0.25">
      <c r="A1040" s="76"/>
      <c r="B1040" s="54"/>
      <c r="C1040" s="54"/>
      <c r="D1040" s="54"/>
      <c r="E1040" s="54"/>
      <c r="F1040" s="5"/>
      <c r="G1040" s="8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  <c r="DJ1040" s="54"/>
      <c r="DK1040" s="54"/>
      <c r="DL1040" s="54"/>
      <c r="DM1040" s="54"/>
      <c r="DN1040" s="54"/>
      <c r="DO1040" s="54"/>
      <c r="DP1040" s="54"/>
      <c r="DQ1040" s="54"/>
      <c r="DR1040" s="54"/>
      <c r="DS1040" s="54"/>
      <c r="DT1040" s="54"/>
      <c r="DU1040" s="54"/>
      <c r="DV1040" s="54"/>
      <c r="DW1040" s="54"/>
      <c r="DX1040" s="54"/>
      <c r="DY1040" s="54"/>
      <c r="DZ1040" s="54"/>
      <c r="EA1040" s="54"/>
      <c r="EB1040" s="54"/>
      <c r="EC1040" s="54"/>
      <c r="ED1040" s="54"/>
      <c r="EE1040" s="54"/>
      <c r="EF1040" s="54"/>
      <c r="EG1040" s="54"/>
      <c r="EH1040" s="54"/>
      <c r="EI1040" s="54"/>
      <c r="EJ1040" s="54"/>
      <c r="EK1040" s="54"/>
      <c r="EL1040" s="54"/>
      <c r="EM1040" s="54"/>
      <c r="EN1040" s="54"/>
      <c r="EO1040" s="54"/>
      <c r="EP1040" s="54"/>
      <c r="EQ1040" s="54"/>
      <c r="ER1040" s="54"/>
    </row>
    <row r="1041" spans="1:148" x14ac:dyDescent="0.25">
      <c r="A1041" s="76"/>
      <c r="B1041" s="54"/>
      <c r="C1041" s="54"/>
      <c r="D1041" s="54"/>
      <c r="E1041" s="54"/>
      <c r="F1041" s="5"/>
      <c r="G1041" s="8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  <c r="BV1041" s="54"/>
      <c r="BW1041" s="54"/>
      <c r="BX1041" s="54"/>
      <c r="BY1041" s="54"/>
      <c r="BZ1041" s="54"/>
      <c r="CA1041" s="54"/>
      <c r="CB1041" s="54"/>
      <c r="CC1041" s="54"/>
      <c r="CD1041" s="54"/>
      <c r="CE1041" s="54"/>
      <c r="CF1041" s="54"/>
      <c r="CG1041" s="54"/>
      <c r="CH1041" s="54"/>
      <c r="CI1041" s="54"/>
      <c r="CJ1041" s="54"/>
      <c r="CK1041" s="54"/>
      <c r="CL1041" s="54"/>
      <c r="CM1041" s="54"/>
      <c r="CN1041" s="54"/>
      <c r="CO1041" s="54"/>
      <c r="CP1041" s="54"/>
      <c r="CQ1041" s="54"/>
      <c r="CR1041" s="54"/>
      <c r="CS1041" s="54"/>
      <c r="CT1041" s="54"/>
      <c r="CU1041" s="54"/>
      <c r="CV1041" s="54"/>
      <c r="CW1041" s="54"/>
      <c r="CX1041" s="54"/>
      <c r="CY1041" s="54"/>
      <c r="CZ1041" s="54"/>
      <c r="DA1041" s="54"/>
      <c r="DB1041" s="54"/>
      <c r="DC1041" s="54"/>
      <c r="DD1041" s="54"/>
      <c r="DE1041" s="54"/>
      <c r="DF1041" s="54"/>
      <c r="DG1041" s="54"/>
      <c r="DH1041" s="54"/>
      <c r="DI1041" s="54"/>
      <c r="DJ1041" s="54"/>
      <c r="DK1041" s="54"/>
      <c r="DL1041" s="54"/>
      <c r="DM1041" s="54"/>
      <c r="DN1041" s="54"/>
      <c r="DO1041" s="54"/>
      <c r="DP1041" s="54"/>
      <c r="DQ1041" s="54"/>
      <c r="DR1041" s="54"/>
      <c r="DS1041" s="54"/>
      <c r="DT1041" s="54"/>
      <c r="DU1041" s="54"/>
      <c r="DV1041" s="54"/>
      <c r="DW1041" s="54"/>
      <c r="DX1041" s="54"/>
      <c r="DY1041" s="54"/>
      <c r="DZ1041" s="54"/>
      <c r="EA1041" s="54"/>
      <c r="EB1041" s="54"/>
      <c r="EC1041" s="54"/>
      <c r="ED1041" s="54"/>
      <c r="EE1041" s="54"/>
      <c r="EF1041" s="54"/>
      <c r="EG1041" s="54"/>
      <c r="EH1041" s="54"/>
      <c r="EI1041" s="54"/>
      <c r="EJ1041" s="54"/>
      <c r="EK1041" s="54"/>
      <c r="EL1041" s="54"/>
      <c r="EM1041" s="54"/>
      <c r="EN1041" s="54"/>
      <c r="EO1041" s="54"/>
      <c r="EP1041" s="54"/>
      <c r="EQ1041" s="54"/>
      <c r="ER1041" s="54"/>
    </row>
    <row r="1042" spans="1:148" x14ac:dyDescent="0.25">
      <c r="A1042" s="76"/>
      <c r="B1042" s="54"/>
      <c r="C1042" s="54"/>
      <c r="D1042" s="54"/>
      <c r="E1042" s="54"/>
      <c r="F1042" s="5"/>
      <c r="G1042" s="8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  <c r="BV1042" s="54"/>
      <c r="BW1042" s="54"/>
      <c r="BX1042" s="54"/>
      <c r="BY1042" s="54"/>
      <c r="BZ1042" s="54"/>
      <c r="CA1042" s="54"/>
      <c r="CB1042" s="54"/>
      <c r="CC1042" s="54"/>
      <c r="CD1042" s="54"/>
      <c r="CE1042" s="54"/>
      <c r="CF1042" s="54"/>
      <c r="CG1042" s="54"/>
      <c r="CH1042" s="54"/>
      <c r="CI1042" s="54"/>
      <c r="CJ1042" s="54"/>
      <c r="CK1042" s="54"/>
      <c r="CL1042" s="54"/>
      <c r="CM1042" s="54"/>
      <c r="CN1042" s="54"/>
      <c r="CO1042" s="54"/>
      <c r="CP1042" s="54"/>
      <c r="CQ1042" s="54"/>
      <c r="CR1042" s="54"/>
      <c r="CS1042" s="54"/>
      <c r="CT1042" s="54"/>
      <c r="CU1042" s="54"/>
      <c r="CV1042" s="54"/>
      <c r="CW1042" s="54"/>
      <c r="CX1042" s="54"/>
      <c r="CY1042" s="54"/>
      <c r="CZ1042" s="54"/>
      <c r="DA1042" s="54"/>
      <c r="DB1042" s="54"/>
      <c r="DC1042" s="54"/>
      <c r="DD1042" s="54"/>
      <c r="DE1042" s="54"/>
      <c r="DF1042" s="54"/>
      <c r="DG1042" s="54"/>
      <c r="DH1042" s="54"/>
      <c r="DI1042" s="54"/>
      <c r="DJ1042" s="54"/>
      <c r="DK1042" s="54"/>
      <c r="DL1042" s="54"/>
      <c r="DM1042" s="54"/>
      <c r="DN1042" s="54"/>
      <c r="DO1042" s="54"/>
      <c r="DP1042" s="54"/>
      <c r="DQ1042" s="54"/>
      <c r="DR1042" s="54"/>
      <c r="DS1042" s="54"/>
      <c r="DT1042" s="54"/>
      <c r="DU1042" s="54"/>
      <c r="DV1042" s="54"/>
      <c r="DW1042" s="54"/>
      <c r="DX1042" s="54"/>
      <c r="DY1042" s="54"/>
      <c r="DZ1042" s="54"/>
      <c r="EA1042" s="54"/>
      <c r="EB1042" s="54"/>
      <c r="EC1042" s="54"/>
      <c r="ED1042" s="54"/>
      <c r="EE1042" s="54"/>
      <c r="EF1042" s="54"/>
      <c r="EG1042" s="54"/>
      <c r="EH1042" s="54"/>
      <c r="EI1042" s="54"/>
      <c r="EJ1042" s="54"/>
      <c r="EK1042" s="54"/>
      <c r="EL1042" s="54"/>
      <c r="EM1042" s="54"/>
      <c r="EN1042" s="54"/>
      <c r="EO1042" s="54"/>
      <c r="EP1042" s="54"/>
      <c r="EQ1042" s="54"/>
      <c r="ER1042" s="54"/>
    </row>
    <row r="1043" spans="1:148" x14ac:dyDescent="0.25">
      <c r="A1043" s="76"/>
      <c r="B1043" s="54"/>
      <c r="C1043" s="54"/>
      <c r="D1043" s="54"/>
      <c r="E1043" s="54"/>
      <c r="F1043" s="5"/>
      <c r="G1043" s="8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  <c r="BV1043" s="54"/>
      <c r="BW1043" s="54"/>
      <c r="BX1043" s="54"/>
      <c r="BY1043" s="54"/>
      <c r="BZ1043" s="54"/>
      <c r="CA1043" s="54"/>
      <c r="CB1043" s="54"/>
      <c r="CC1043" s="54"/>
      <c r="CD1043" s="54"/>
      <c r="CE1043" s="54"/>
      <c r="CF1043" s="54"/>
      <c r="CG1043" s="54"/>
      <c r="CH1043" s="54"/>
      <c r="CI1043" s="54"/>
      <c r="CJ1043" s="54"/>
      <c r="CK1043" s="54"/>
      <c r="CL1043" s="54"/>
      <c r="CM1043" s="54"/>
      <c r="CN1043" s="54"/>
      <c r="CO1043" s="54"/>
      <c r="CP1043" s="54"/>
      <c r="CQ1043" s="54"/>
      <c r="CR1043" s="54"/>
      <c r="CS1043" s="54"/>
      <c r="CT1043" s="54"/>
      <c r="CU1043" s="54"/>
      <c r="CV1043" s="54"/>
      <c r="CW1043" s="54"/>
      <c r="CX1043" s="54"/>
      <c r="CY1043" s="54"/>
      <c r="CZ1043" s="54"/>
      <c r="DA1043" s="54"/>
      <c r="DB1043" s="54"/>
      <c r="DC1043" s="54"/>
      <c r="DD1043" s="54"/>
      <c r="DE1043" s="54"/>
      <c r="DF1043" s="54"/>
      <c r="DG1043" s="54"/>
      <c r="DH1043" s="54"/>
      <c r="DI1043" s="54"/>
      <c r="DJ1043" s="54"/>
      <c r="DK1043" s="54"/>
      <c r="DL1043" s="54"/>
      <c r="DM1043" s="54"/>
      <c r="DN1043" s="54"/>
      <c r="DO1043" s="54"/>
      <c r="DP1043" s="54"/>
      <c r="DQ1043" s="54"/>
      <c r="DR1043" s="54"/>
      <c r="DS1043" s="54"/>
      <c r="DT1043" s="54"/>
      <c r="DU1043" s="54"/>
      <c r="DV1043" s="54"/>
      <c r="DW1043" s="54"/>
      <c r="DX1043" s="54"/>
      <c r="DY1043" s="54"/>
      <c r="DZ1043" s="54"/>
      <c r="EA1043" s="54"/>
      <c r="EB1043" s="54"/>
      <c r="EC1043" s="54"/>
      <c r="ED1043" s="54"/>
      <c r="EE1043" s="54"/>
      <c r="EF1043" s="54"/>
      <c r="EG1043" s="54"/>
      <c r="EH1043" s="54"/>
      <c r="EI1043" s="54"/>
      <c r="EJ1043" s="54"/>
      <c r="EK1043" s="54"/>
      <c r="EL1043" s="54"/>
      <c r="EM1043" s="54"/>
      <c r="EN1043" s="54"/>
      <c r="EO1043" s="54"/>
      <c r="EP1043" s="54"/>
      <c r="EQ1043" s="54"/>
      <c r="ER1043" s="54"/>
    </row>
    <row r="1044" spans="1:148" x14ac:dyDescent="0.25">
      <c r="A1044" s="76"/>
      <c r="B1044" s="54"/>
      <c r="C1044" s="54"/>
      <c r="D1044" s="54"/>
      <c r="E1044" s="54"/>
      <c r="F1044" s="5"/>
      <c r="G1044" s="8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  <c r="DJ1044" s="54"/>
      <c r="DK1044" s="54"/>
      <c r="DL1044" s="54"/>
      <c r="DM1044" s="54"/>
      <c r="DN1044" s="54"/>
      <c r="DO1044" s="54"/>
      <c r="DP1044" s="54"/>
      <c r="DQ1044" s="54"/>
      <c r="DR1044" s="54"/>
      <c r="DS1044" s="54"/>
      <c r="DT1044" s="54"/>
      <c r="DU1044" s="54"/>
      <c r="DV1044" s="54"/>
      <c r="DW1044" s="54"/>
      <c r="DX1044" s="54"/>
      <c r="DY1044" s="54"/>
      <c r="DZ1044" s="54"/>
      <c r="EA1044" s="54"/>
      <c r="EB1044" s="54"/>
      <c r="EC1044" s="54"/>
      <c r="ED1044" s="54"/>
      <c r="EE1044" s="54"/>
      <c r="EF1044" s="54"/>
      <c r="EG1044" s="54"/>
      <c r="EH1044" s="54"/>
      <c r="EI1044" s="54"/>
      <c r="EJ1044" s="54"/>
      <c r="EK1044" s="54"/>
      <c r="EL1044" s="54"/>
      <c r="EM1044" s="54"/>
      <c r="EN1044" s="54"/>
      <c r="EO1044" s="54"/>
      <c r="EP1044" s="54"/>
      <c r="EQ1044" s="54"/>
      <c r="ER1044" s="54"/>
    </row>
    <row r="1045" spans="1:148" x14ac:dyDescent="0.25">
      <c r="A1045" s="76"/>
      <c r="B1045" s="54"/>
      <c r="C1045" s="54"/>
      <c r="D1045" s="54"/>
      <c r="E1045" s="54"/>
      <c r="F1045" s="5"/>
      <c r="G1045" s="8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4"/>
      <c r="CL1045" s="54"/>
      <c r="CM1045" s="54"/>
      <c r="CN1045" s="54"/>
      <c r="CO1045" s="54"/>
      <c r="CP1045" s="54"/>
      <c r="CQ1045" s="54"/>
      <c r="CR1045" s="54"/>
      <c r="CS1045" s="54"/>
      <c r="CT1045" s="54"/>
      <c r="CU1045" s="54"/>
      <c r="CV1045" s="54"/>
      <c r="CW1045" s="54"/>
      <c r="CX1045" s="54"/>
      <c r="CY1045" s="54"/>
      <c r="CZ1045" s="54"/>
      <c r="DA1045" s="54"/>
      <c r="DB1045" s="54"/>
      <c r="DC1045" s="54"/>
      <c r="DD1045" s="54"/>
      <c r="DE1045" s="54"/>
      <c r="DF1045" s="54"/>
      <c r="DG1045" s="54"/>
      <c r="DH1045" s="54"/>
      <c r="DI1045" s="54"/>
      <c r="DJ1045" s="54"/>
      <c r="DK1045" s="54"/>
      <c r="DL1045" s="54"/>
      <c r="DM1045" s="54"/>
      <c r="DN1045" s="54"/>
      <c r="DO1045" s="54"/>
      <c r="DP1045" s="54"/>
      <c r="DQ1045" s="54"/>
      <c r="DR1045" s="54"/>
      <c r="DS1045" s="54"/>
      <c r="DT1045" s="54"/>
      <c r="DU1045" s="54"/>
      <c r="DV1045" s="54"/>
      <c r="DW1045" s="54"/>
      <c r="DX1045" s="54"/>
      <c r="DY1045" s="54"/>
      <c r="DZ1045" s="54"/>
      <c r="EA1045" s="54"/>
      <c r="EB1045" s="54"/>
      <c r="EC1045" s="54"/>
      <c r="ED1045" s="54"/>
      <c r="EE1045" s="54"/>
      <c r="EF1045" s="54"/>
      <c r="EG1045" s="54"/>
      <c r="EH1045" s="54"/>
      <c r="EI1045" s="54"/>
      <c r="EJ1045" s="54"/>
      <c r="EK1045" s="54"/>
      <c r="EL1045" s="54"/>
      <c r="EM1045" s="54"/>
      <c r="EN1045" s="54"/>
      <c r="EO1045" s="54"/>
      <c r="EP1045" s="54"/>
      <c r="EQ1045" s="54"/>
      <c r="ER1045" s="54"/>
    </row>
    <row r="1046" spans="1:148" x14ac:dyDescent="0.25">
      <c r="A1046" s="76"/>
      <c r="B1046" s="54"/>
      <c r="C1046" s="54"/>
      <c r="D1046" s="54"/>
      <c r="E1046" s="54"/>
      <c r="F1046" s="5"/>
      <c r="G1046" s="8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4"/>
      <c r="CL1046" s="54"/>
      <c r="CM1046" s="54"/>
      <c r="CN1046" s="54"/>
      <c r="CO1046" s="54"/>
      <c r="CP1046" s="54"/>
      <c r="CQ1046" s="54"/>
      <c r="CR1046" s="54"/>
      <c r="CS1046" s="54"/>
      <c r="CT1046" s="54"/>
      <c r="CU1046" s="54"/>
      <c r="CV1046" s="54"/>
      <c r="CW1046" s="54"/>
      <c r="CX1046" s="54"/>
      <c r="CY1046" s="54"/>
      <c r="CZ1046" s="54"/>
      <c r="DA1046" s="54"/>
      <c r="DB1046" s="54"/>
      <c r="DC1046" s="54"/>
      <c r="DD1046" s="54"/>
      <c r="DE1046" s="54"/>
      <c r="DF1046" s="54"/>
      <c r="DG1046" s="54"/>
      <c r="DH1046" s="54"/>
      <c r="DI1046" s="54"/>
      <c r="DJ1046" s="54"/>
      <c r="DK1046" s="54"/>
      <c r="DL1046" s="54"/>
      <c r="DM1046" s="54"/>
      <c r="DN1046" s="54"/>
      <c r="DO1046" s="54"/>
      <c r="DP1046" s="54"/>
      <c r="DQ1046" s="54"/>
      <c r="DR1046" s="54"/>
      <c r="DS1046" s="54"/>
      <c r="DT1046" s="54"/>
      <c r="DU1046" s="54"/>
      <c r="DV1046" s="54"/>
      <c r="DW1046" s="54"/>
      <c r="DX1046" s="54"/>
      <c r="DY1046" s="54"/>
      <c r="DZ1046" s="54"/>
      <c r="EA1046" s="54"/>
      <c r="EB1046" s="54"/>
      <c r="EC1046" s="54"/>
      <c r="ED1046" s="54"/>
      <c r="EE1046" s="54"/>
      <c r="EF1046" s="54"/>
      <c r="EG1046" s="54"/>
      <c r="EH1046" s="54"/>
      <c r="EI1046" s="54"/>
      <c r="EJ1046" s="54"/>
      <c r="EK1046" s="54"/>
      <c r="EL1046" s="54"/>
      <c r="EM1046" s="54"/>
      <c r="EN1046" s="54"/>
      <c r="EO1046" s="54"/>
      <c r="EP1046" s="54"/>
      <c r="EQ1046" s="54"/>
      <c r="ER1046" s="54"/>
    </row>
    <row r="1047" spans="1:148" x14ac:dyDescent="0.25">
      <c r="A1047" s="76"/>
      <c r="B1047" s="54"/>
      <c r="C1047" s="54"/>
      <c r="D1047" s="54"/>
      <c r="E1047" s="54"/>
      <c r="F1047" s="5"/>
      <c r="G1047" s="8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4"/>
      <c r="CL1047" s="54"/>
      <c r="CM1047" s="54"/>
      <c r="CN1047" s="54"/>
      <c r="CO1047" s="54"/>
      <c r="CP1047" s="54"/>
      <c r="CQ1047" s="54"/>
      <c r="CR1047" s="54"/>
      <c r="CS1047" s="54"/>
      <c r="CT1047" s="54"/>
      <c r="CU1047" s="54"/>
      <c r="CV1047" s="54"/>
      <c r="CW1047" s="54"/>
      <c r="CX1047" s="54"/>
      <c r="CY1047" s="54"/>
      <c r="CZ1047" s="54"/>
      <c r="DA1047" s="54"/>
      <c r="DB1047" s="54"/>
      <c r="DC1047" s="54"/>
      <c r="DD1047" s="54"/>
      <c r="DE1047" s="54"/>
      <c r="DF1047" s="54"/>
      <c r="DG1047" s="54"/>
      <c r="DH1047" s="54"/>
      <c r="DI1047" s="54"/>
      <c r="DJ1047" s="54"/>
      <c r="DK1047" s="54"/>
      <c r="DL1047" s="54"/>
      <c r="DM1047" s="54"/>
      <c r="DN1047" s="54"/>
      <c r="DO1047" s="54"/>
      <c r="DP1047" s="54"/>
      <c r="DQ1047" s="54"/>
      <c r="DR1047" s="54"/>
      <c r="DS1047" s="54"/>
      <c r="DT1047" s="54"/>
      <c r="DU1047" s="54"/>
      <c r="DV1047" s="54"/>
      <c r="DW1047" s="54"/>
      <c r="DX1047" s="54"/>
      <c r="DY1047" s="54"/>
      <c r="DZ1047" s="54"/>
      <c r="EA1047" s="54"/>
      <c r="EB1047" s="54"/>
      <c r="EC1047" s="54"/>
      <c r="ED1047" s="54"/>
      <c r="EE1047" s="54"/>
      <c r="EF1047" s="54"/>
      <c r="EG1047" s="54"/>
      <c r="EH1047" s="54"/>
      <c r="EI1047" s="54"/>
      <c r="EJ1047" s="54"/>
      <c r="EK1047" s="54"/>
      <c r="EL1047" s="54"/>
      <c r="EM1047" s="54"/>
      <c r="EN1047" s="54"/>
      <c r="EO1047" s="54"/>
      <c r="EP1047" s="54"/>
      <c r="EQ1047" s="54"/>
      <c r="ER1047" s="54"/>
    </row>
    <row r="1048" spans="1:148" x14ac:dyDescent="0.25">
      <c r="A1048" s="76"/>
      <c r="B1048" s="54"/>
      <c r="C1048" s="54"/>
      <c r="D1048" s="54"/>
      <c r="E1048" s="54"/>
      <c r="F1048" s="5"/>
      <c r="G1048" s="8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4"/>
      <c r="CL1048" s="54"/>
      <c r="CM1048" s="54"/>
      <c r="CN1048" s="54"/>
      <c r="CO1048" s="54"/>
      <c r="CP1048" s="54"/>
      <c r="CQ1048" s="54"/>
      <c r="CR1048" s="54"/>
      <c r="CS1048" s="54"/>
      <c r="CT1048" s="54"/>
      <c r="CU1048" s="54"/>
      <c r="CV1048" s="54"/>
      <c r="CW1048" s="54"/>
      <c r="CX1048" s="54"/>
      <c r="CY1048" s="54"/>
      <c r="CZ1048" s="54"/>
      <c r="DA1048" s="54"/>
      <c r="DB1048" s="54"/>
      <c r="DC1048" s="54"/>
      <c r="DD1048" s="54"/>
      <c r="DE1048" s="54"/>
      <c r="DF1048" s="54"/>
      <c r="DG1048" s="54"/>
      <c r="DH1048" s="54"/>
      <c r="DI1048" s="54"/>
      <c r="DJ1048" s="54"/>
      <c r="DK1048" s="54"/>
      <c r="DL1048" s="54"/>
      <c r="DM1048" s="54"/>
      <c r="DN1048" s="54"/>
      <c r="DO1048" s="54"/>
      <c r="DP1048" s="54"/>
      <c r="DQ1048" s="54"/>
      <c r="DR1048" s="54"/>
      <c r="DS1048" s="54"/>
      <c r="DT1048" s="54"/>
      <c r="DU1048" s="54"/>
      <c r="DV1048" s="54"/>
      <c r="DW1048" s="54"/>
      <c r="DX1048" s="54"/>
      <c r="DY1048" s="54"/>
      <c r="DZ1048" s="54"/>
      <c r="EA1048" s="54"/>
      <c r="EB1048" s="54"/>
      <c r="EC1048" s="54"/>
      <c r="ED1048" s="54"/>
      <c r="EE1048" s="54"/>
      <c r="EF1048" s="54"/>
      <c r="EG1048" s="54"/>
      <c r="EH1048" s="54"/>
      <c r="EI1048" s="54"/>
      <c r="EJ1048" s="54"/>
      <c r="EK1048" s="54"/>
      <c r="EL1048" s="54"/>
      <c r="EM1048" s="54"/>
      <c r="EN1048" s="54"/>
      <c r="EO1048" s="54"/>
      <c r="EP1048" s="54"/>
      <c r="EQ1048" s="54"/>
      <c r="ER1048" s="54"/>
    </row>
    <row r="1049" spans="1:148" x14ac:dyDescent="0.25">
      <c r="A1049" s="76"/>
      <c r="B1049" s="54"/>
      <c r="C1049" s="54"/>
      <c r="D1049" s="54"/>
      <c r="E1049" s="54"/>
      <c r="F1049" s="5"/>
      <c r="G1049" s="8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4"/>
      <c r="CL1049" s="54"/>
      <c r="CM1049" s="54"/>
      <c r="CN1049" s="54"/>
      <c r="CO1049" s="54"/>
      <c r="CP1049" s="54"/>
      <c r="CQ1049" s="54"/>
      <c r="CR1049" s="54"/>
      <c r="CS1049" s="54"/>
      <c r="CT1049" s="54"/>
      <c r="CU1049" s="54"/>
      <c r="CV1049" s="54"/>
      <c r="CW1049" s="54"/>
      <c r="CX1049" s="54"/>
      <c r="CY1049" s="54"/>
      <c r="CZ1049" s="54"/>
      <c r="DA1049" s="54"/>
      <c r="DB1049" s="54"/>
      <c r="DC1049" s="54"/>
      <c r="DD1049" s="54"/>
      <c r="DE1049" s="54"/>
      <c r="DF1049" s="54"/>
      <c r="DG1049" s="54"/>
      <c r="DH1049" s="54"/>
      <c r="DI1049" s="54"/>
      <c r="DJ1049" s="54"/>
      <c r="DK1049" s="54"/>
      <c r="DL1049" s="54"/>
      <c r="DM1049" s="54"/>
      <c r="DN1049" s="54"/>
      <c r="DO1049" s="54"/>
      <c r="DP1049" s="54"/>
      <c r="DQ1049" s="54"/>
      <c r="DR1049" s="54"/>
      <c r="DS1049" s="54"/>
      <c r="DT1049" s="54"/>
      <c r="DU1049" s="54"/>
      <c r="DV1049" s="54"/>
      <c r="DW1049" s="54"/>
      <c r="DX1049" s="54"/>
      <c r="DY1049" s="54"/>
      <c r="DZ1049" s="54"/>
      <c r="EA1049" s="54"/>
      <c r="EB1049" s="54"/>
      <c r="EC1049" s="54"/>
      <c r="ED1049" s="54"/>
      <c r="EE1049" s="54"/>
      <c r="EF1049" s="54"/>
      <c r="EG1049" s="54"/>
      <c r="EH1049" s="54"/>
      <c r="EI1049" s="54"/>
      <c r="EJ1049" s="54"/>
      <c r="EK1049" s="54"/>
      <c r="EL1049" s="54"/>
      <c r="EM1049" s="54"/>
      <c r="EN1049" s="54"/>
      <c r="EO1049" s="54"/>
      <c r="EP1049" s="54"/>
      <c r="EQ1049" s="54"/>
      <c r="ER1049" s="54"/>
    </row>
    <row r="1050" spans="1:148" x14ac:dyDescent="0.25">
      <c r="A1050" s="76"/>
      <c r="B1050" s="54"/>
      <c r="C1050" s="54"/>
      <c r="D1050" s="54"/>
      <c r="E1050" s="54"/>
      <c r="F1050" s="5"/>
      <c r="G1050" s="8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4"/>
      <c r="CL1050" s="54"/>
      <c r="CM1050" s="54"/>
      <c r="CN1050" s="54"/>
      <c r="CO1050" s="54"/>
      <c r="CP1050" s="54"/>
      <c r="CQ1050" s="54"/>
      <c r="CR1050" s="54"/>
      <c r="CS1050" s="54"/>
      <c r="CT1050" s="54"/>
      <c r="CU1050" s="54"/>
      <c r="CV1050" s="54"/>
      <c r="CW1050" s="54"/>
      <c r="CX1050" s="54"/>
      <c r="CY1050" s="54"/>
      <c r="CZ1050" s="54"/>
      <c r="DA1050" s="54"/>
      <c r="DB1050" s="54"/>
      <c r="DC1050" s="54"/>
      <c r="DD1050" s="54"/>
      <c r="DE1050" s="54"/>
      <c r="DF1050" s="54"/>
      <c r="DG1050" s="54"/>
      <c r="DH1050" s="54"/>
      <c r="DI1050" s="54"/>
      <c r="DJ1050" s="54"/>
      <c r="DK1050" s="54"/>
      <c r="DL1050" s="54"/>
      <c r="DM1050" s="54"/>
      <c r="DN1050" s="54"/>
      <c r="DO1050" s="54"/>
      <c r="DP1050" s="54"/>
      <c r="DQ1050" s="54"/>
      <c r="DR1050" s="54"/>
      <c r="DS1050" s="54"/>
      <c r="DT1050" s="54"/>
      <c r="DU1050" s="54"/>
      <c r="DV1050" s="54"/>
      <c r="DW1050" s="54"/>
      <c r="DX1050" s="54"/>
      <c r="DY1050" s="54"/>
      <c r="DZ1050" s="54"/>
      <c r="EA1050" s="54"/>
      <c r="EB1050" s="54"/>
      <c r="EC1050" s="54"/>
      <c r="ED1050" s="54"/>
      <c r="EE1050" s="54"/>
      <c r="EF1050" s="54"/>
      <c r="EG1050" s="54"/>
      <c r="EH1050" s="54"/>
      <c r="EI1050" s="54"/>
      <c r="EJ1050" s="54"/>
      <c r="EK1050" s="54"/>
      <c r="EL1050" s="54"/>
      <c r="EM1050" s="54"/>
      <c r="EN1050" s="54"/>
      <c r="EO1050" s="54"/>
      <c r="EP1050" s="54"/>
      <c r="EQ1050" s="54"/>
      <c r="ER1050" s="54"/>
    </row>
    <row r="1051" spans="1:148" x14ac:dyDescent="0.25">
      <c r="A1051" s="76"/>
      <c r="B1051" s="54"/>
      <c r="C1051" s="54"/>
      <c r="D1051" s="54"/>
      <c r="E1051" s="54"/>
      <c r="F1051" s="5"/>
      <c r="G1051" s="8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  <c r="DJ1051" s="54"/>
      <c r="DK1051" s="54"/>
      <c r="DL1051" s="54"/>
      <c r="DM1051" s="54"/>
      <c r="DN1051" s="54"/>
      <c r="DO1051" s="54"/>
      <c r="DP1051" s="54"/>
      <c r="DQ1051" s="54"/>
      <c r="DR1051" s="54"/>
      <c r="DS1051" s="54"/>
      <c r="DT1051" s="54"/>
      <c r="DU1051" s="54"/>
      <c r="DV1051" s="54"/>
      <c r="DW1051" s="54"/>
      <c r="DX1051" s="54"/>
      <c r="DY1051" s="54"/>
      <c r="DZ1051" s="54"/>
      <c r="EA1051" s="54"/>
      <c r="EB1051" s="54"/>
      <c r="EC1051" s="54"/>
      <c r="ED1051" s="54"/>
      <c r="EE1051" s="54"/>
      <c r="EF1051" s="54"/>
      <c r="EG1051" s="54"/>
      <c r="EH1051" s="54"/>
      <c r="EI1051" s="54"/>
      <c r="EJ1051" s="54"/>
      <c r="EK1051" s="54"/>
      <c r="EL1051" s="54"/>
      <c r="EM1051" s="54"/>
      <c r="EN1051" s="54"/>
      <c r="EO1051" s="54"/>
      <c r="EP1051" s="54"/>
      <c r="EQ1051" s="54"/>
      <c r="ER1051" s="54"/>
    </row>
    <row r="1052" spans="1:148" x14ac:dyDescent="0.25">
      <c r="A1052" s="76"/>
      <c r="B1052" s="54"/>
      <c r="C1052" s="54"/>
      <c r="D1052" s="54"/>
      <c r="E1052" s="54"/>
      <c r="F1052" s="5"/>
      <c r="G1052" s="8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4"/>
      <c r="CL1052" s="54"/>
      <c r="CM1052" s="54"/>
      <c r="CN1052" s="54"/>
      <c r="CO1052" s="54"/>
      <c r="CP1052" s="54"/>
      <c r="CQ1052" s="54"/>
      <c r="CR1052" s="54"/>
      <c r="CS1052" s="54"/>
      <c r="CT1052" s="54"/>
      <c r="CU1052" s="54"/>
      <c r="CV1052" s="54"/>
      <c r="CW1052" s="54"/>
      <c r="CX1052" s="54"/>
      <c r="CY1052" s="54"/>
      <c r="CZ1052" s="54"/>
      <c r="DA1052" s="54"/>
      <c r="DB1052" s="54"/>
      <c r="DC1052" s="54"/>
      <c r="DD1052" s="54"/>
      <c r="DE1052" s="54"/>
      <c r="DF1052" s="54"/>
      <c r="DG1052" s="54"/>
      <c r="DH1052" s="54"/>
      <c r="DI1052" s="54"/>
      <c r="DJ1052" s="54"/>
      <c r="DK1052" s="54"/>
      <c r="DL1052" s="54"/>
      <c r="DM1052" s="54"/>
      <c r="DN1052" s="54"/>
      <c r="DO1052" s="54"/>
      <c r="DP1052" s="54"/>
      <c r="DQ1052" s="54"/>
      <c r="DR1052" s="54"/>
      <c r="DS1052" s="54"/>
      <c r="DT1052" s="54"/>
      <c r="DU1052" s="54"/>
      <c r="DV1052" s="54"/>
      <c r="DW1052" s="54"/>
      <c r="DX1052" s="54"/>
      <c r="DY1052" s="54"/>
      <c r="DZ1052" s="54"/>
      <c r="EA1052" s="54"/>
      <c r="EB1052" s="54"/>
      <c r="EC1052" s="54"/>
      <c r="ED1052" s="54"/>
      <c r="EE1052" s="54"/>
      <c r="EF1052" s="54"/>
      <c r="EG1052" s="54"/>
      <c r="EH1052" s="54"/>
      <c r="EI1052" s="54"/>
      <c r="EJ1052" s="54"/>
      <c r="EK1052" s="54"/>
      <c r="EL1052" s="54"/>
      <c r="EM1052" s="54"/>
      <c r="EN1052" s="54"/>
      <c r="EO1052" s="54"/>
      <c r="EP1052" s="54"/>
      <c r="EQ1052" s="54"/>
      <c r="ER1052" s="54"/>
    </row>
    <row r="1053" spans="1:148" x14ac:dyDescent="0.25">
      <c r="A1053" s="76"/>
      <c r="B1053" s="54"/>
      <c r="C1053" s="54"/>
      <c r="D1053" s="54"/>
      <c r="E1053" s="54"/>
      <c r="F1053" s="5"/>
      <c r="G1053" s="8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4"/>
      <c r="CL1053" s="54"/>
      <c r="CM1053" s="54"/>
      <c r="CN1053" s="54"/>
      <c r="CO1053" s="54"/>
      <c r="CP1053" s="54"/>
      <c r="CQ1053" s="54"/>
      <c r="CR1053" s="54"/>
      <c r="CS1053" s="54"/>
      <c r="CT1053" s="54"/>
      <c r="CU1053" s="54"/>
      <c r="CV1053" s="54"/>
      <c r="CW1053" s="54"/>
      <c r="CX1053" s="54"/>
      <c r="CY1053" s="54"/>
      <c r="CZ1053" s="54"/>
      <c r="DA1053" s="54"/>
      <c r="DB1053" s="54"/>
      <c r="DC1053" s="54"/>
      <c r="DD1053" s="54"/>
      <c r="DE1053" s="54"/>
      <c r="DF1053" s="54"/>
      <c r="DG1053" s="54"/>
      <c r="DH1053" s="54"/>
      <c r="DI1053" s="54"/>
      <c r="DJ1053" s="54"/>
      <c r="DK1053" s="54"/>
      <c r="DL1053" s="54"/>
      <c r="DM1053" s="54"/>
      <c r="DN1053" s="54"/>
      <c r="DO1053" s="54"/>
      <c r="DP1053" s="54"/>
      <c r="DQ1053" s="54"/>
      <c r="DR1053" s="54"/>
      <c r="DS1053" s="54"/>
      <c r="DT1053" s="54"/>
      <c r="DU1053" s="54"/>
      <c r="DV1053" s="54"/>
      <c r="DW1053" s="54"/>
      <c r="DX1053" s="54"/>
      <c r="DY1053" s="54"/>
      <c r="DZ1053" s="54"/>
      <c r="EA1053" s="54"/>
      <c r="EB1053" s="54"/>
      <c r="EC1053" s="54"/>
      <c r="ED1053" s="54"/>
      <c r="EE1053" s="54"/>
      <c r="EF1053" s="54"/>
      <c r="EG1053" s="54"/>
      <c r="EH1053" s="54"/>
      <c r="EI1053" s="54"/>
      <c r="EJ1053" s="54"/>
      <c r="EK1053" s="54"/>
      <c r="EL1053" s="54"/>
      <c r="EM1053" s="54"/>
      <c r="EN1053" s="54"/>
      <c r="EO1053" s="54"/>
      <c r="EP1053" s="54"/>
      <c r="EQ1053" s="54"/>
      <c r="ER1053" s="54"/>
    </row>
    <row r="1054" spans="1:148" x14ac:dyDescent="0.25">
      <c r="A1054" s="76"/>
      <c r="B1054" s="54"/>
      <c r="C1054" s="54"/>
      <c r="D1054" s="54"/>
      <c r="E1054" s="54"/>
      <c r="F1054" s="5"/>
      <c r="G1054" s="8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4"/>
      <c r="CL1054" s="54"/>
      <c r="CM1054" s="54"/>
      <c r="CN1054" s="54"/>
      <c r="CO1054" s="54"/>
      <c r="CP1054" s="54"/>
      <c r="CQ1054" s="54"/>
      <c r="CR1054" s="54"/>
      <c r="CS1054" s="54"/>
      <c r="CT1054" s="54"/>
      <c r="CU1054" s="54"/>
      <c r="CV1054" s="54"/>
      <c r="CW1054" s="54"/>
      <c r="CX1054" s="54"/>
      <c r="CY1054" s="54"/>
      <c r="CZ1054" s="54"/>
      <c r="DA1054" s="54"/>
      <c r="DB1054" s="54"/>
      <c r="DC1054" s="54"/>
      <c r="DD1054" s="54"/>
      <c r="DE1054" s="54"/>
      <c r="DF1054" s="54"/>
      <c r="DG1054" s="54"/>
      <c r="DH1054" s="54"/>
      <c r="DI1054" s="54"/>
      <c r="DJ1054" s="54"/>
      <c r="DK1054" s="54"/>
      <c r="DL1054" s="54"/>
      <c r="DM1054" s="54"/>
      <c r="DN1054" s="54"/>
      <c r="DO1054" s="54"/>
      <c r="DP1054" s="54"/>
      <c r="DQ1054" s="54"/>
      <c r="DR1054" s="54"/>
      <c r="DS1054" s="54"/>
      <c r="DT1054" s="54"/>
      <c r="DU1054" s="54"/>
      <c r="DV1054" s="54"/>
      <c r="DW1054" s="54"/>
      <c r="DX1054" s="54"/>
      <c r="DY1054" s="54"/>
      <c r="DZ1054" s="54"/>
      <c r="EA1054" s="54"/>
      <c r="EB1054" s="54"/>
      <c r="EC1054" s="54"/>
      <c r="ED1054" s="54"/>
      <c r="EE1054" s="54"/>
      <c r="EF1054" s="54"/>
      <c r="EG1054" s="54"/>
      <c r="EH1054" s="54"/>
      <c r="EI1054" s="54"/>
      <c r="EJ1054" s="54"/>
      <c r="EK1054" s="54"/>
      <c r="EL1054" s="54"/>
      <c r="EM1054" s="54"/>
      <c r="EN1054" s="54"/>
      <c r="EO1054" s="54"/>
      <c r="EP1054" s="54"/>
      <c r="EQ1054" s="54"/>
      <c r="ER1054" s="54"/>
    </row>
    <row r="1055" spans="1:148" x14ac:dyDescent="0.25">
      <c r="A1055" s="76"/>
      <c r="B1055" s="54"/>
      <c r="C1055" s="54"/>
      <c r="D1055" s="54"/>
      <c r="E1055" s="54"/>
      <c r="F1055" s="5"/>
      <c r="G1055" s="8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4"/>
      <c r="CL1055" s="54"/>
      <c r="CM1055" s="54"/>
      <c r="CN1055" s="54"/>
      <c r="CO1055" s="54"/>
      <c r="CP1055" s="54"/>
      <c r="CQ1055" s="54"/>
      <c r="CR1055" s="54"/>
      <c r="CS1055" s="54"/>
      <c r="CT1055" s="54"/>
      <c r="CU1055" s="54"/>
      <c r="CV1055" s="54"/>
      <c r="CW1055" s="54"/>
      <c r="CX1055" s="54"/>
      <c r="CY1055" s="54"/>
      <c r="CZ1055" s="54"/>
      <c r="DA1055" s="54"/>
      <c r="DB1055" s="54"/>
      <c r="DC1055" s="54"/>
      <c r="DD1055" s="54"/>
      <c r="DE1055" s="54"/>
      <c r="DF1055" s="54"/>
      <c r="DG1055" s="54"/>
      <c r="DH1055" s="54"/>
      <c r="DI1055" s="54"/>
      <c r="DJ1055" s="54"/>
      <c r="DK1055" s="54"/>
      <c r="DL1055" s="54"/>
      <c r="DM1055" s="54"/>
      <c r="DN1055" s="54"/>
      <c r="DO1055" s="54"/>
      <c r="DP1055" s="54"/>
      <c r="DQ1055" s="54"/>
      <c r="DR1055" s="54"/>
      <c r="DS1055" s="54"/>
      <c r="DT1055" s="54"/>
      <c r="DU1055" s="54"/>
      <c r="DV1055" s="54"/>
      <c r="DW1055" s="54"/>
      <c r="DX1055" s="54"/>
      <c r="DY1055" s="54"/>
      <c r="DZ1055" s="54"/>
      <c r="EA1055" s="54"/>
      <c r="EB1055" s="54"/>
      <c r="EC1055" s="54"/>
      <c r="ED1055" s="54"/>
      <c r="EE1055" s="54"/>
      <c r="EF1055" s="54"/>
      <c r="EG1055" s="54"/>
      <c r="EH1055" s="54"/>
      <c r="EI1055" s="54"/>
      <c r="EJ1055" s="54"/>
      <c r="EK1055" s="54"/>
      <c r="EL1055" s="54"/>
      <c r="EM1055" s="54"/>
      <c r="EN1055" s="54"/>
      <c r="EO1055" s="54"/>
      <c r="EP1055" s="54"/>
      <c r="EQ1055" s="54"/>
      <c r="ER1055" s="54"/>
    </row>
    <row r="1056" spans="1:148" x14ac:dyDescent="0.25">
      <c r="A1056" s="76"/>
      <c r="B1056" s="54"/>
      <c r="C1056" s="54"/>
      <c r="D1056" s="54"/>
      <c r="E1056" s="54"/>
      <c r="F1056" s="5"/>
      <c r="G1056" s="8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  <c r="BV1056" s="54"/>
      <c r="BW1056" s="54"/>
      <c r="BX1056" s="54"/>
      <c r="BY1056" s="54"/>
      <c r="BZ1056" s="54"/>
      <c r="CA1056" s="54"/>
      <c r="CB1056" s="54"/>
      <c r="CC1056" s="54"/>
      <c r="CD1056" s="54"/>
      <c r="CE1056" s="54"/>
      <c r="CF1056" s="54"/>
      <c r="CG1056" s="54"/>
      <c r="CH1056" s="54"/>
      <c r="CI1056" s="54"/>
      <c r="CJ1056" s="54"/>
      <c r="CK1056" s="54"/>
      <c r="CL1056" s="54"/>
      <c r="CM1056" s="54"/>
      <c r="CN1056" s="54"/>
      <c r="CO1056" s="54"/>
      <c r="CP1056" s="54"/>
      <c r="CQ1056" s="54"/>
      <c r="CR1056" s="54"/>
      <c r="CS1056" s="54"/>
      <c r="CT1056" s="54"/>
      <c r="CU1056" s="54"/>
      <c r="CV1056" s="54"/>
      <c r="CW1056" s="54"/>
      <c r="CX1056" s="54"/>
      <c r="CY1056" s="54"/>
      <c r="CZ1056" s="54"/>
      <c r="DA1056" s="54"/>
      <c r="DB1056" s="54"/>
      <c r="DC1056" s="54"/>
      <c r="DD1056" s="54"/>
      <c r="DE1056" s="54"/>
      <c r="DF1056" s="54"/>
      <c r="DG1056" s="54"/>
      <c r="DH1056" s="54"/>
      <c r="DI1056" s="54"/>
      <c r="DJ1056" s="54"/>
      <c r="DK1056" s="54"/>
      <c r="DL1056" s="54"/>
      <c r="DM1056" s="54"/>
      <c r="DN1056" s="54"/>
      <c r="DO1056" s="54"/>
      <c r="DP1056" s="54"/>
      <c r="DQ1056" s="54"/>
      <c r="DR1056" s="54"/>
      <c r="DS1056" s="54"/>
      <c r="DT1056" s="54"/>
      <c r="DU1056" s="54"/>
      <c r="DV1056" s="54"/>
      <c r="DW1056" s="54"/>
      <c r="DX1056" s="54"/>
      <c r="DY1056" s="54"/>
      <c r="DZ1056" s="54"/>
      <c r="EA1056" s="54"/>
      <c r="EB1056" s="54"/>
      <c r="EC1056" s="54"/>
      <c r="ED1056" s="54"/>
      <c r="EE1056" s="54"/>
      <c r="EF1056" s="54"/>
      <c r="EG1056" s="54"/>
      <c r="EH1056" s="54"/>
      <c r="EI1056" s="54"/>
      <c r="EJ1056" s="54"/>
      <c r="EK1056" s="54"/>
      <c r="EL1056" s="54"/>
      <c r="EM1056" s="54"/>
      <c r="EN1056" s="54"/>
      <c r="EO1056" s="54"/>
      <c r="EP1056" s="54"/>
      <c r="EQ1056" s="54"/>
      <c r="ER1056" s="54"/>
    </row>
    <row r="1057" spans="1:148" x14ac:dyDescent="0.25">
      <c r="A1057" s="76"/>
      <c r="B1057" s="54"/>
      <c r="C1057" s="54"/>
      <c r="D1057" s="54"/>
      <c r="E1057" s="54"/>
      <c r="F1057" s="5"/>
      <c r="G1057" s="8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  <c r="DJ1057" s="54"/>
      <c r="DK1057" s="54"/>
      <c r="DL1057" s="54"/>
      <c r="DM1057" s="54"/>
      <c r="DN1057" s="54"/>
      <c r="DO1057" s="54"/>
      <c r="DP1057" s="54"/>
      <c r="DQ1057" s="54"/>
      <c r="DR1057" s="54"/>
      <c r="DS1057" s="54"/>
      <c r="DT1057" s="54"/>
      <c r="DU1057" s="54"/>
      <c r="DV1057" s="54"/>
      <c r="DW1057" s="54"/>
      <c r="DX1057" s="54"/>
      <c r="DY1057" s="54"/>
      <c r="DZ1057" s="54"/>
      <c r="EA1057" s="54"/>
      <c r="EB1057" s="54"/>
      <c r="EC1057" s="54"/>
      <c r="ED1057" s="54"/>
      <c r="EE1057" s="54"/>
      <c r="EF1057" s="54"/>
      <c r="EG1057" s="54"/>
      <c r="EH1057" s="54"/>
      <c r="EI1057" s="54"/>
      <c r="EJ1057" s="54"/>
      <c r="EK1057" s="54"/>
      <c r="EL1057" s="54"/>
      <c r="EM1057" s="54"/>
      <c r="EN1057" s="54"/>
      <c r="EO1057" s="54"/>
      <c r="EP1057" s="54"/>
      <c r="EQ1057" s="54"/>
      <c r="ER1057" s="54"/>
    </row>
    <row r="1058" spans="1:148" x14ac:dyDescent="0.25">
      <c r="A1058" s="76"/>
      <c r="B1058" s="54"/>
      <c r="C1058" s="54"/>
      <c r="D1058" s="54"/>
      <c r="E1058" s="54"/>
      <c r="F1058" s="5"/>
      <c r="G1058" s="8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  <c r="BV1058" s="54"/>
      <c r="BW1058" s="54"/>
      <c r="BX1058" s="54"/>
      <c r="BY1058" s="54"/>
      <c r="BZ1058" s="54"/>
      <c r="CA1058" s="54"/>
      <c r="CB1058" s="54"/>
      <c r="CC1058" s="54"/>
      <c r="CD1058" s="54"/>
      <c r="CE1058" s="54"/>
      <c r="CF1058" s="54"/>
      <c r="CG1058" s="54"/>
      <c r="CH1058" s="54"/>
      <c r="CI1058" s="54"/>
      <c r="CJ1058" s="54"/>
      <c r="CK1058" s="54"/>
      <c r="CL1058" s="54"/>
      <c r="CM1058" s="54"/>
      <c r="CN1058" s="54"/>
      <c r="CO1058" s="54"/>
      <c r="CP1058" s="54"/>
      <c r="CQ1058" s="54"/>
      <c r="CR1058" s="54"/>
      <c r="CS1058" s="54"/>
      <c r="CT1058" s="54"/>
      <c r="CU1058" s="54"/>
      <c r="CV1058" s="54"/>
      <c r="CW1058" s="54"/>
      <c r="CX1058" s="54"/>
      <c r="CY1058" s="54"/>
      <c r="CZ1058" s="54"/>
      <c r="DA1058" s="54"/>
      <c r="DB1058" s="54"/>
      <c r="DC1058" s="54"/>
      <c r="DD1058" s="54"/>
      <c r="DE1058" s="54"/>
      <c r="DF1058" s="54"/>
      <c r="DG1058" s="54"/>
      <c r="DH1058" s="54"/>
      <c r="DI1058" s="54"/>
      <c r="DJ1058" s="54"/>
      <c r="DK1058" s="54"/>
      <c r="DL1058" s="54"/>
      <c r="DM1058" s="54"/>
      <c r="DN1058" s="54"/>
      <c r="DO1058" s="54"/>
      <c r="DP1058" s="54"/>
      <c r="DQ1058" s="54"/>
      <c r="DR1058" s="54"/>
      <c r="DS1058" s="54"/>
      <c r="DT1058" s="54"/>
      <c r="DU1058" s="54"/>
      <c r="DV1058" s="54"/>
      <c r="DW1058" s="54"/>
      <c r="DX1058" s="54"/>
      <c r="DY1058" s="54"/>
      <c r="DZ1058" s="54"/>
      <c r="EA1058" s="54"/>
      <c r="EB1058" s="54"/>
      <c r="EC1058" s="54"/>
      <c r="ED1058" s="54"/>
      <c r="EE1058" s="54"/>
      <c r="EF1058" s="54"/>
      <c r="EG1058" s="54"/>
      <c r="EH1058" s="54"/>
      <c r="EI1058" s="54"/>
      <c r="EJ1058" s="54"/>
      <c r="EK1058" s="54"/>
      <c r="EL1058" s="54"/>
      <c r="EM1058" s="54"/>
      <c r="EN1058" s="54"/>
      <c r="EO1058" s="54"/>
      <c r="EP1058" s="54"/>
      <c r="EQ1058" s="54"/>
      <c r="ER1058" s="54"/>
    </row>
    <row r="1059" spans="1:148" x14ac:dyDescent="0.25">
      <c r="A1059" s="76"/>
      <c r="B1059" s="54"/>
      <c r="C1059" s="54"/>
      <c r="D1059" s="54"/>
      <c r="E1059" s="54"/>
      <c r="F1059" s="5"/>
      <c r="G1059" s="8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  <c r="BV1059" s="54"/>
      <c r="BW1059" s="54"/>
      <c r="BX1059" s="54"/>
      <c r="BY1059" s="54"/>
      <c r="BZ1059" s="54"/>
      <c r="CA1059" s="54"/>
      <c r="CB1059" s="54"/>
      <c r="CC1059" s="54"/>
      <c r="CD1059" s="54"/>
      <c r="CE1059" s="54"/>
      <c r="CF1059" s="54"/>
      <c r="CG1059" s="54"/>
      <c r="CH1059" s="54"/>
      <c r="CI1059" s="54"/>
      <c r="CJ1059" s="54"/>
      <c r="CK1059" s="54"/>
      <c r="CL1059" s="54"/>
      <c r="CM1059" s="54"/>
      <c r="CN1059" s="54"/>
      <c r="CO1059" s="54"/>
      <c r="CP1059" s="54"/>
      <c r="CQ1059" s="54"/>
      <c r="CR1059" s="54"/>
      <c r="CS1059" s="54"/>
      <c r="CT1059" s="54"/>
      <c r="CU1059" s="54"/>
      <c r="CV1059" s="54"/>
      <c r="CW1059" s="54"/>
      <c r="CX1059" s="54"/>
      <c r="CY1059" s="54"/>
      <c r="CZ1059" s="54"/>
      <c r="DA1059" s="54"/>
      <c r="DB1059" s="54"/>
      <c r="DC1059" s="54"/>
      <c r="DD1059" s="54"/>
      <c r="DE1059" s="54"/>
      <c r="DF1059" s="54"/>
      <c r="DG1059" s="54"/>
      <c r="DH1059" s="54"/>
      <c r="DI1059" s="54"/>
      <c r="DJ1059" s="54"/>
      <c r="DK1059" s="54"/>
      <c r="DL1059" s="54"/>
      <c r="DM1059" s="54"/>
      <c r="DN1059" s="54"/>
      <c r="DO1059" s="54"/>
      <c r="DP1059" s="54"/>
      <c r="DQ1059" s="54"/>
      <c r="DR1059" s="54"/>
      <c r="DS1059" s="54"/>
      <c r="DT1059" s="54"/>
      <c r="DU1059" s="54"/>
      <c r="DV1059" s="54"/>
      <c r="DW1059" s="54"/>
      <c r="DX1059" s="54"/>
      <c r="DY1059" s="54"/>
      <c r="DZ1059" s="54"/>
      <c r="EA1059" s="54"/>
      <c r="EB1059" s="54"/>
      <c r="EC1059" s="54"/>
      <c r="ED1059" s="54"/>
      <c r="EE1059" s="54"/>
      <c r="EF1059" s="54"/>
      <c r="EG1059" s="54"/>
      <c r="EH1059" s="54"/>
      <c r="EI1059" s="54"/>
      <c r="EJ1059" s="54"/>
      <c r="EK1059" s="54"/>
      <c r="EL1059" s="54"/>
      <c r="EM1059" s="54"/>
      <c r="EN1059" s="54"/>
      <c r="EO1059" s="54"/>
      <c r="EP1059" s="54"/>
      <c r="EQ1059" s="54"/>
      <c r="ER1059" s="54"/>
    </row>
    <row r="1060" spans="1:148" x14ac:dyDescent="0.25">
      <c r="A1060" s="76"/>
      <c r="B1060" s="54"/>
      <c r="C1060" s="54"/>
      <c r="D1060" s="54"/>
      <c r="E1060" s="54"/>
      <c r="F1060" s="5"/>
      <c r="G1060" s="8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  <c r="BV1060" s="54"/>
      <c r="BW1060" s="54"/>
      <c r="BX1060" s="54"/>
      <c r="BY1060" s="54"/>
      <c r="BZ1060" s="54"/>
      <c r="CA1060" s="54"/>
      <c r="CB1060" s="54"/>
      <c r="CC1060" s="54"/>
      <c r="CD1060" s="54"/>
      <c r="CE1060" s="54"/>
      <c r="CF1060" s="54"/>
      <c r="CG1060" s="54"/>
      <c r="CH1060" s="54"/>
      <c r="CI1060" s="54"/>
      <c r="CJ1060" s="54"/>
      <c r="CK1060" s="54"/>
      <c r="CL1060" s="54"/>
      <c r="CM1060" s="54"/>
      <c r="CN1060" s="54"/>
      <c r="CO1060" s="54"/>
      <c r="CP1060" s="54"/>
      <c r="CQ1060" s="54"/>
      <c r="CR1060" s="54"/>
      <c r="CS1060" s="54"/>
      <c r="CT1060" s="54"/>
      <c r="CU1060" s="54"/>
      <c r="CV1060" s="54"/>
      <c r="CW1060" s="54"/>
      <c r="CX1060" s="54"/>
      <c r="CY1060" s="54"/>
      <c r="CZ1060" s="54"/>
      <c r="DA1060" s="54"/>
      <c r="DB1060" s="54"/>
      <c r="DC1060" s="54"/>
      <c r="DD1060" s="54"/>
      <c r="DE1060" s="54"/>
      <c r="DF1060" s="54"/>
      <c r="DG1060" s="54"/>
      <c r="DH1060" s="54"/>
      <c r="DI1060" s="54"/>
      <c r="DJ1060" s="54"/>
      <c r="DK1060" s="54"/>
      <c r="DL1060" s="54"/>
      <c r="DM1060" s="54"/>
      <c r="DN1060" s="54"/>
      <c r="DO1060" s="54"/>
      <c r="DP1060" s="54"/>
      <c r="DQ1060" s="54"/>
      <c r="DR1060" s="54"/>
      <c r="DS1060" s="54"/>
      <c r="DT1060" s="54"/>
      <c r="DU1060" s="54"/>
      <c r="DV1060" s="54"/>
      <c r="DW1060" s="54"/>
      <c r="DX1060" s="54"/>
      <c r="DY1060" s="54"/>
      <c r="DZ1060" s="54"/>
      <c r="EA1060" s="54"/>
      <c r="EB1060" s="54"/>
      <c r="EC1060" s="54"/>
      <c r="ED1060" s="54"/>
      <c r="EE1060" s="54"/>
      <c r="EF1060" s="54"/>
      <c r="EG1060" s="54"/>
      <c r="EH1060" s="54"/>
      <c r="EI1060" s="54"/>
      <c r="EJ1060" s="54"/>
      <c r="EK1060" s="54"/>
      <c r="EL1060" s="54"/>
      <c r="EM1060" s="54"/>
      <c r="EN1060" s="54"/>
      <c r="EO1060" s="54"/>
      <c r="EP1060" s="54"/>
      <c r="EQ1060" s="54"/>
      <c r="ER1060" s="54"/>
    </row>
    <row r="1061" spans="1:148" x14ac:dyDescent="0.25">
      <c r="A1061" s="76"/>
      <c r="B1061" s="54"/>
      <c r="C1061" s="54"/>
      <c r="D1061" s="54"/>
      <c r="E1061" s="54"/>
      <c r="F1061" s="5"/>
      <c r="G1061" s="8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  <c r="BV1061" s="54"/>
      <c r="BW1061" s="54"/>
      <c r="BX1061" s="54"/>
      <c r="BY1061" s="54"/>
      <c r="BZ1061" s="54"/>
      <c r="CA1061" s="54"/>
      <c r="CB1061" s="54"/>
      <c r="CC1061" s="54"/>
      <c r="CD1061" s="54"/>
      <c r="CE1061" s="54"/>
      <c r="CF1061" s="54"/>
      <c r="CG1061" s="54"/>
      <c r="CH1061" s="54"/>
      <c r="CI1061" s="54"/>
      <c r="CJ1061" s="54"/>
      <c r="CK1061" s="54"/>
      <c r="CL1061" s="54"/>
      <c r="CM1061" s="54"/>
      <c r="CN1061" s="54"/>
      <c r="CO1061" s="54"/>
      <c r="CP1061" s="54"/>
      <c r="CQ1061" s="54"/>
      <c r="CR1061" s="54"/>
      <c r="CS1061" s="54"/>
      <c r="CT1061" s="54"/>
      <c r="CU1061" s="54"/>
      <c r="CV1061" s="54"/>
      <c r="CW1061" s="54"/>
      <c r="CX1061" s="54"/>
      <c r="CY1061" s="54"/>
      <c r="CZ1061" s="54"/>
      <c r="DA1061" s="54"/>
      <c r="DB1061" s="54"/>
      <c r="DC1061" s="54"/>
      <c r="DD1061" s="54"/>
      <c r="DE1061" s="54"/>
      <c r="DF1061" s="54"/>
      <c r="DG1061" s="54"/>
      <c r="DH1061" s="54"/>
      <c r="DI1061" s="54"/>
      <c r="DJ1061" s="54"/>
      <c r="DK1061" s="54"/>
      <c r="DL1061" s="54"/>
      <c r="DM1061" s="54"/>
      <c r="DN1061" s="54"/>
      <c r="DO1061" s="54"/>
      <c r="DP1061" s="54"/>
      <c r="DQ1061" s="54"/>
      <c r="DR1061" s="54"/>
      <c r="DS1061" s="54"/>
      <c r="DT1061" s="54"/>
      <c r="DU1061" s="54"/>
      <c r="DV1061" s="54"/>
      <c r="DW1061" s="54"/>
      <c r="DX1061" s="54"/>
      <c r="DY1061" s="54"/>
      <c r="DZ1061" s="54"/>
      <c r="EA1061" s="54"/>
      <c r="EB1061" s="54"/>
      <c r="EC1061" s="54"/>
      <c r="ED1061" s="54"/>
      <c r="EE1061" s="54"/>
      <c r="EF1061" s="54"/>
      <c r="EG1061" s="54"/>
      <c r="EH1061" s="54"/>
      <c r="EI1061" s="54"/>
      <c r="EJ1061" s="54"/>
      <c r="EK1061" s="54"/>
      <c r="EL1061" s="54"/>
      <c r="EM1061" s="54"/>
      <c r="EN1061" s="54"/>
      <c r="EO1061" s="54"/>
      <c r="EP1061" s="54"/>
      <c r="EQ1061" s="54"/>
      <c r="ER1061" s="54"/>
    </row>
    <row r="1062" spans="1:148" x14ac:dyDescent="0.25">
      <c r="A1062" s="76"/>
      <c r="B1062" s="54"/>
      <c r="C1062" s="54"/>
      <c r="D1062" s="54"/>
      <c r="E1062" s="54"/>
      <c r="F1062" s="5"/>
      <c r="G1062" s="8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  <c r="BV1062" s="54"/>
      <c r="BW1062" s="54"/>
      <c r="BX1062" s="54"/>
      <c r="BY1062" s="54"/>
      <c r="BZ1062" s="54"/>
      <c r="CA1062" s="54"/>
      <c r="CB1062" s="54"/>
      <c r="CC1062" s="54"/>
      <c r="CD1062" s="54"/>
      <c r="CE1062" s="54"/>
      <c r="CF1062" s="54"/>
      <c r="CG1062" s="54"/>
      <c r="CH1062" s="54"/>
      <c r="CI1062" s="54"/>
      <c r="CJ1062" s="54"/>
      <c r="CK1062" s="54"/>
      <c r="CL1062" s="54"/>
      <c r="CM1062" s="54"/>
      <c r="CN1062" s="54"/>
      <c r="CO1062" s="54"/>
      <c r="CP1062" s="54"/>
      <c r="CQ1062" s="54"/>
      <c r="CR1062" s="54"/>
      <c r="CS1062" s="54"/>
      <c r="CT1062" s="54"/>
      <c r="CU1062" s="54"/>
      <c r="CV1062" s="54"/>
      <c r="CW1062" s="54"/>
      <c r="CX1062" s="54"/>
      <c r="CY1062" s="54"/>
      <c r="CZ1062" s="54"/>
      <c r="DA1062" s="54"/>
      <c r="DB1062" s="54"/>
      <c r="DC1062" s="54"/>
      <c r="DD1062" s="54"/>
      <c r="DE1062" s="54"/>
      <c r="DF1062" s="54"/>
      <c r="DG1062" s="54"/>
      <c r="DH1062" s="54"/>
      <c r="DI1062" s="54"/>
      <c r="DJ1062" s="54"/>
      <c r="DK1062" s="54"/>
      <c r="DL1062" s="54"/>
      <c r="DM1062" s="54"/>
      <c r="DN1062" s="54"/>
      <c r="DO1062" s="54"/>
      <c r="DP1062" s="54"/>
      <c r="DQ1062" s="54"/>
      <c r="DR1062" s="54"/>
      <c r="DS1062" s="54"/>
      <c r="DT1062" s="54"/>
      <c r="DU1062" s="54"/>
      <c r="DV1062" s="54"/>
      <c r="DW1062" s="54"/>
      <c r="DX1062" s="54"/>
      <c r="DY1062" s="54"/>
      <c r="DZ1062" s="54"/>
      <c r="EA1062" s="54"/>
      <c r="EB1062" s="54"/>
      <c r="EC1062" s="54"/>
      <c r="ED1062" s="54"/>
      <c r="EE1062" s="54"/>
      <c r="EF1062" s="54"/>
      <c r="EG1062" s="54"/>
      <c r="EH1062" s="54"/>
      <c r="EI1062" s="54"/>
      <c r="EJ1062" s="54"/>
      <c r="EK1062" s="54"/>
      <c r="EL1062" s="54"/>
      <c r="EM1062" s="54"/>
      <c r="EN1062" s="54"/>
      <c r="EO1062" s="54"/>
      <c r="EP1062" s="54"/>
      <c r="EQ1062" s="54"/>
      <c r="ER1062" s="54"/>
    </row>
    <row r="1063" spans="1:148" x14ac:dyDescent="0.25">
      <c r="A1063" s="76"/>
      <c r="B1063" s="54"/>
      <c r="C1063" s="54"/>
      <c r="D1063" s="54"/>
      <c r="E1063" s="54"/>
      <c r="F1063" s="5"/>
      <c r="G1063" s="8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  <c r="BV1063" s="54"/>
      <c r="BW1063" s="54"/>
      <c r="BX1063" s="54"/>
      <c r="BY1063" s="54"/>
      <c r="BZ1063" s="54"/>
      <c r="CA1063" s="54"/>
      <c r="CB1063" s="54"/>
      <c r="CC1063" s="54"/>
      <c r="CD1063" s="54"/>
      <c r="CE1063" s="54"/>
      <c r="CF1063" s="54"/>
      <c r="CG1063" s="54"/>
      <c r="CH1063" s="54"/>
      <c r="CI1063" s="54"/>
      <c r="CJ1063" s="54"/>
      <c r="CK1063" s="54"/>
      <c r="CL1063" s="54"/>
      <c r="CM1063" s="54"/>
      <c r="CN1063" s="54"/>
      <c r="CO1063" s="54"/>
      <c r="CP1063" s="54"/>
      <c r="CQ1063" s="54"/>
      <c r="CR1063" s="54"/>
      <c r="CS1063" s="54"/>
      <c r="CT1063" s="54"/>
      <c r="CU1063" s="54"/>
      <c r="CV1063" s="54"/>
      <c r="CW1063" s="54"/>
      <c r="CX1063" s="54"/>
      <c r="CY1063" s="54"/>
      <c r="CZ1063" s="54"/>
      <c r="DA1063" s="54"/>
      <c r="DB1063" s="54"/>
      <c r="DC1063" s="54"/>
      <c r="DD1063" s="54"/>
      <c r="DE1063" s="54"/>
      <c r="DF1063" s="54"/>
      <c r="DG1063" s="54"/>
      <c r="DH1063" s="54"/>
      <c r="DI1063" s="54"/>
      <c r="DJ1063" s="54"/>
      <c r="DK1063" s="54"/>
      <c r="DL1063" s="54"/>
      <c r="DM1063" s="54"/>
      <c r="DN1063" s="54"/>
      <c r="DO1063" s="54"/>
      <c r="DP1063" s="54"/>
      <c r="DQ1063" s="54"/>
      <c r="DR1063" s="54"/>
      <c r="DS1063" s="54"/>
      <c r="DT1063" s="54"/>
      <c r="DU1063" s="54"/>
      <c r="DV1063" s="54"/>
      <c r="DW1063" s="54"/>
      <c r="DX1063" s="54"/>
      <c r="DY1063" s="54"/>
      <c r="DZ1063" s="54"/>
      <c r="EA1063" s="54"/>
      <c r="EB1063" s="54"/>
      <c r="EC1063" s="54"/>
      <c r="ED1063" s="54"/>
      <c r="EE1063" s="54"/>
      <c r="EF1063" s="54"/>
      <c r="EG1063" s="54"/>
      <c r="EH1063" s="54"/>
      <c r="EI1063" s="54"/>
      <c r="EJ1063" s="54"/>
      <c r="EK1063" s="54"/>
      <c r="EL1063" s="54"/>
      <c r="EM1063" s="54"/>
      <c r="EN1063" s="54"/>
      <c r="EO1063" s="54"/>
      <c r="EP1063" s="54"/>
      <c r="EQ1063" s="54"/>
      <c r="ER1063" s="54"/>
    </row>
    <row r="1064" spans="1:148" x14ac:dyDescent="0.25">
      <c r="A1064" s="76"/>
      <c r="B1064" s="54"/>
      <c r="C1064" s="54"/>
      <c r="D1064" s="54"/>
      <c r="E1064" s="54"/>
      <c r="F1064" s="5"/>
      <c r="G1064" s="8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  <c r="BV1064" s="54"/>
      <c r="BW1064" s="54"/>
      <c r="BX1064" s="54"/>
      <c r="BY1064" s="54"/>
      <c r="BZ1064" s="54"/>
      <c r="CA1064" s="54"/>
      <c r="CB1064" s="54"/>
      <c r="CC1064" s="54"/>
      <c r="CD1064" s="54"/>
      <c r="CE1064" s="54"/>
      <c r="CF1064" s="54"/>
      <c r="CG1064" s="54"/>
      <c r="CH1064" s="54"/>
      <c r="CI1064" s="54"/>
      <c r="CJ1064" s="54"/>
      <c r="CK1064" s="54"/>
      <c r="CL1064" s="54"/>
      <c r="CM1064" s="54"/>
      <c r="CN1064" s="54"/>
      <c r="CO1064" s="54"/>
      <c r="CP1064" s="54"/>
      <c r="CQ1064" s="54"/>
      <c r="CR1064" s="54"/>
      <c r="CS1064" s="54"/>
      <c r="CT1064" s="54"/>
      <c r="CU1064" s="54"/>
      <c r="CV1064" s="54"/>
      <c r="CW1064" s="54"/>
      <c r="CX1064" s="54"/>
      <c r="CY1064" s="54"/>
      <c r="CZ1064" s="54"/>
      <c r="DA1064" s="54"/>
      <c r="DB1064" s="54"/>
      <c r="DC1064" s="54"/>
      <c r="DD1064" s="54"/>
      <c r="DE1064" s="54"/>
      <c r="DF1064" s="54"/>
      <c r="DG1064" s="54"/>
      <c r="DH1064" s="54"/>
      <c r="DI1064" s="54"/>
      <c r="DJ1064" s="54"/>
      <c r="DK1064" s="54"/>
      <c r="DL1064" s="54"/>
      <c r="DM1064" s="54"/>
      <c r="DN1064" s="54"/>
      <c r="DO1064" s="54"/>
      <c r="DP1064" s="54"/>
      <c r="DQ1064" s="54"/>
      <c r="DR1064" s="54"/>
      <c r="DS1064" s="54"/>
      <c r="DT1064" s="54"/>
      <c r="DU1064" s="54"/>
      <c r="DV1064" s="54"/>
      <c r="DW1064" s="54"/>
      <c r="DX1064" s="54"/>
      <c r="DY1064" s="54"/>
      <c r="DZ1064" s="54"/>
      <c r="EA1064" s="54"/>
      <c r="EB1064" s="54"/>
      <c r="EC1064" s="54"/>
      <c r="ED1064" s="54"/>
      <c r="EE1064" s="54"/>
      <c r="EF1064" s="54"/>
      <c r="EG1064" s="54"/>
      <c r="EH1064" s="54"/>
      <c r="EI1064" s="54"/>
      <c r="EJ1064" s="54"/>
      <c r="EK1064" s="54"/>
      <c r="EL1064" s="54"/>
      <c r="EM1064" s="54"/>
      <c r="EN1064" s="54"/>
      <c r="EO1064" s="54"/>
      <c r="EP1064" s="54"/>
      <c r="EQ1064" s="54"/>
      <c r="ER1064" s="54"/>
    </row>
    <row r="1065" spans="1:148" x14ac:dyDescent="0.25">
      <c r="A1065" s="76"/>
      <c r="B1065" s="54"/>
      <c r="C1065" s="54"/>
      <c r="D1065" s="54"/>
      <c r="E1065" s="54"/>
      <c r="F1065" s="5"/>
      <c r="G1065" s="8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  <c r="DJ1065" s="54"/>
      <c r="DK1065" s="54"/>
      <c r="DL1065" s="54"/>
      <c r="DM1065" s="54"/>
      <c r="DN1065" s="54"/>
      <c r="DO1065" s="54"/>
      <c r="DP1065" s="54"/>
      <c r="DQ1065" s="54"/>
      <c r="DR1065" s="54"/>
      <c r="DS1065" s="54"/>
      <c r="DT1065" s="54"/>
      <c r="DU1065" s="54"/>
      <c r="DV1065" s="54"/>
      <c r="DW1065" s="54"/>
      <c r="DX1065" s="54"/>
      <c r="DY1065" s="54"/>
      <c r="DZ1065" s="54"/>
      <c r="EA1065" s="54"/>
      <c r="EB1065" s="54"/>
      <c r="EC1065" s="54"/>
      <c r="ED1065" s="54"/>
      <c r="EE1065" s="54"/>
      <c r="EF1065" s="54"/>
      <c r="EG1065" s="54"/>
      <c r="EH1065" s="54"/>
      <c r="EI1065" s="54"/>
      <c r="EJ1065" s="54"/>
      <c r="EK1065" s="54"/>
      <c r="EL1065" s="54"/>
      <c r="EM1065" s="54"/>
      <c r="EN1065" s="54"/>
      <c r="EO1065" s="54"/>
      <c r="EP1065" s="54"/>
      <c r="EQ1065" s="54"/>
      <c r="ER1065" s="54"/>
    </row>
    <row r="1066" spans="1:148" x14ac:dyDescent="0.25">
      <c r="A1066" s="76"/>
      <c r="B1066" s="54"/>
      <c r="C1066" s="54"/>
      <c r="D1066" s="54"/>
      <c r="E1066" s="54"/>
      <c r="F1066" s="5"/>
      <c r="G1066" s="8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  <c r="BV1066" s="54"/>
      <c r="BW1066" s="54"/>
      <c r="BX1066" s="54"/>
      <c r="BY1066" s="54"/>
      <c r="BZ1066" s="54"/>
      <c r="CA1066" s="54"/>
      <c r="CB1066" s="54"/>
      <c r="CC1066" s="54"/>
      <c r="CD1066" s="54"/>
      <c r="CE1066" s="54"/>
      <c r="CF1066" s="54"/>
      <c r="CG1066" s="54"/>
      <c r="CH1066" s="54"/>
      <c r="CI1066" s="54"/>
      <c r="CJ1066" s="54"/>
      <c r="CK1066" s="54"/>
      <c r="CL1066" s="54"/>
      <c r="CM1066" s="54"/>
      <c r="CN1066" s="54"/>
      <c r="CO1066" s="54"/>
      <c r="CP1066" s="54"/>
      <c r="CQ1066" s="54"/>
      <c r="CR1066" s="54"/>
      <c r="CS1066" s="54"/>
      <c r="CT1066" s="54"/>
      <c r="CU1066" s="54"/>
      <c r="CV1066" s="54"/>
      <c r="CW1066" s="54"/>
      <c r="CX1066" s="54"/>
      <c r="CY1066" s="54"/>
      <c r="CZ1066" s="54"/>
      <c r="DA1066" s="54"/>
      <c r="DB1066" s="54"/>
      <c r="DC1066" s="54"/>
      <c r="DD1066" s="54"/>
      <c r="DE1066" s="54"/>
      <c r="DF1066" s="54"/>
      <c r="DG1066" s="54"/>
      <c r="DH1066" s="54"/>
      <c r="DI1066" s="54"/>
      <c r="DJ1066" s="54"/>
      <c r="DK1066" s="54"/>
      <c r="DL1066" s="54"/>
      <c r="DM1066" s="54"/>
      <c r="DN1066" s="54"/>
      <c r="DO1066" s="54"/>
      <c r="DP1066" s="54"/>
      <c r="DQ1066" s="54"/>
      <c r="DR1066" s="54"/>
      <c r="DS1066" s="54"/>
      <c r="DT1066" s="54"/>
      <c r="DU1066" s="54"/>
      <c r="DV1066" s="54"/>
      <c r="DW1066" s="54"/>
      <c r="DX1066" s="54"/>
      <c r="DY1066" s="54"/>
      <c r="DZ1066" s="54"/>
      <c r="EA1066" s="54"/>
      <c r="EB1066" s="54"/>
      <c r="EC1066" s="54"/>
      <c r="ED1066" s="54"/>
      <c r="EE1066" s="54"/>
      <c r="EF1066" s="54"/>
      <c r="EG1066" s="54"/>
      <c r="EH1066" s="54"/>
      <c r="EI1066" s="54"/>
      <c r="EJ1066" s="54"/>
      <c r="EK1066" s="54"/>
      <c r="EL1066" s="54"/>
      <c r="EM1066" s="54"/>
      <c r="EN1066" s="54"/>
      <c r="EO1066" s="54"/>
      <c r="EP1066" s="54"/>
      <c r="EQ1066" s="54"/>
      <c r="ER1066" s="54"/>
    </row>
    <row r="1067" spans="1:148" x14ac:dyDescent="0.25">
      <c r="A1067" s="76"/>
      <c r="B1067" s="54"/>
      <c r="C1067" s="54"/>
      <c r="D1067" s="54"/>
      <c r="E1067" s="54"/>
      <c r="F1067" s="5"/>
      <c r="G1067" s="8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  <c r="BV1067" s="54"/>
      <c r="BW1067" s="54"/>
      <c r="BX1067" s="54"/>
      <c r="BY1067" s="54"/>
      <c r="BZ1067" s="54"/>
      <c r="CA1067" s="54"/>
      <c r="CB1067" s="54"/>
      <c r="CC1067" s="54"/>
      <c r="CD1067" s="54"/>
      <c r="CE1067" s="54"/>
      <c r="CF1067" s="54"/>
      <c r="CG1067" s="54"/>
      <c r="CH1067" s="54"/>
      <c r="CI1067" s="54"/>
      <c r="CJ1067" s="54"/>
      <c r="CK1067" s="54"/>
      <c r="CL1067" s="54"/>
      <c r="CM1067" s="54"/>
      <c r="CN1067" s="54"/>
      <c r="CO1067" s="54"/>
      <c r="CP1067" s="54"/>
      <c r="CQ1067" s="54"/>
      <c r="CR1067" s="54"/>
      <c r="CS1067" s="54"/>
      <c r="CT1067" s="54"/>
      <c r="CU1067" s="54"/>
      <c r="CV1067" s="54"/>
      <c r="CW1067" s="54"/>
      <c r="CX1067" s="54"/>
      <c r="CY1067" s="54"/>
      <c r="CZ1067" s="54"/>
      <c r="DA1067" s="54"/>
      <c r="DB1067" s="54"/>
      <c r="DC1067" s="54"/>
      <c r="DD1067" s="54"/>
      <c r="DE1067" s="54"/>
      <c r="DF1067" s="54"/>
      <c r="DG1067" s="54"/>
      <c r="DH1067" s="54"/>
      <c r="DI1067" s="54"/>
      <c r="DJ1067" s="54"/>
      <c r="DK1067" s="54"/>
      <c r="DL1067" s="54"/>
      <c r="DM1067" s="54"/>
      <c r="DN1067" s="54"/>
      <c r="DO1067" s="54"/>
      <c r="DP1067" s="54"/>
      <c r="DQ1067" s="54"/>
      <c r="DR1067" s="54"/>
      <c r="DS1067" s="54"/>
      <c r="DT1067" s="54"/>
      <c r="DU1067" s="54"/>
      <c r="DV1067" s="54"/>
      <c r="DW1067" s="54"/>
      <c r="DX1067" s="54"/>
      <c r="DY1067" s="54"/>
      <c r="DZ1067" s="54"/>
      <c r="EA1067" s="54"/>
      <c r="EB1067" s="54"/>
      <c r="EC1067" s="54"/>
      <c r="ED1067" s="54"/>
      <c r="EE1067" s="54"/>
      <c r="EF1067" s="54"/>
      <c r="EG1067" s="54"/>
      <c r="EH1067" s="54"/>
      <c r="EI1067" s="54"/>
      <c r="EJ1067" s="54"/>
      <c r="EK1067" s="54"/>
      <c r="EL1067" s="54"/>
      <c r="EM1067" s="54"/>
      <c r="EN1067" s="54"/>
      <c r="EO1067" s="54"/>
      <c r="EP1067" s="54"/>
      <c r="EQ1067" s="54"/>
      <c r="ER1067" s="54"/>
    </row>
    <row r="1068" spans="1:148" x14ac:dyDescent="0.25">
      <c r="A1068" s="76"/>
      <c r="B1068" s="54"/>
      <c r="C1068" s="54"/>
      <c r="D1068" s="54"/>
      <c r="E1068" s="54"/>
      <c r="F1068" s="5"/>
      <c r="G1068" s="8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  <c r="BV1068" s="54"/>
      <c r="BW1068" s="54"/>
      <c r="BX1068" s="54"/>
      <c r="BY1068" s="54"/>
      <c r="BZ1068" s="54"/>
      <c r="CA1068" s="54"/>
      <c r="CB1068" s="54"/>
      <c r="CC1068" s="54"/>
      <c r="CD1068" s="54"/>
      <c r="CE1068" s="54"/>
      <c r="CF1068" s="54"/>
      <c r="CG1068" s="54"/>
      <c r="CH1068" s="54"/>
      <c r="CI1068" s="54"/>
      <c r="CJ1068" s="54"/>
      <c r="CK1068" s="54"/>
      <c r="CL1068" s="54"/>
      <c r="CM1068" s="54"/>
      <c r="CN1068" s="54"/>
      <c r="CO1068" s="54"/>
      <c r="CP1068" s="54"/>
      <c r="CQ1068" s="54"/>
      <c r="CR1068" s="54"/>
      <c r="CS1068" s="54"/>
      <c r="CT1068" s="54"/>
      <c r="CU1068" s="54"/>
      <c r="CV1068" s="54"/>
      <c r="CW1068" s="54"/>
      <c r="CX1068" s="54"/>
      <c r="CY1068" s="54"/>
      <c r="CZ1068" s="54"/>
      <c r="DA1068" s="54"/>
      <c r="DB1068" s="54"/>
      <c r="DC1068" s="54"/>
      <c r="DD1068" s="54"/>
      <c r="DE1068" s="54"/>
      <c r="DF1068" s="54"/>
      <c r="DG1068" s="54"/>
      <c r="DH1068" s="54"/>
      <c r="DI1068" s="54"/>
      <c r="DJ1068" s="54"/>
      <c r="DK1068" s="54"/>
      <c r="DL1068" s="54"/>
      <c r="DM1068" s="54"/>
      <c r="DN1068" s="54"/>
      <c r="DO1068" s="54"/>
      <c r="DP1068" s="54"/>
      <c r="DQ1068" s="54"/>
      <c r="DR1068" s="54"/>
      <c r="DS1068" s="54"/>
      <c r="DT1068" s="54"/>
      <c r="DU1068" s="54"/>
      <c r="DV1068" s="54"/>
      <c r="DW1068" s="54"/>
      <c r="DX1068" s="54"/>
      <c r="DY1068" s="54"/>
      <c r="DZ1068" s="54"/>
      <c r="EA1068" s="54"/>
      <c r="EB1068" s="54"/>
      <c r="EC1068" s="54"/>
      <c r="ED1068" s="54"/>
      <c r="EE1068" s="54"/>
      <c r="EF1068" s="54"/>
      <c r="EG1068" s="54"/>
      <c r="EH1068" s="54"/>
      <c r="EI1068" s="54"/>
      <c r="EJ1068" s="54"/>
      <c r="EK1068" s="54"/>
      <c r="EL1068" s="54"/>
      <c r="EM1068" s="54"/>
      <c r="EN1068" s="54"/>
      <c r="EO1068" s="54"/>
      <c r="EP1068" s="54"/>
      <c r="EQ1068" s="54"/>
      <c r="ER1068" s="54"/>
    </row>
    <row r="1069" spans="1:148" x14ac:dyDescent="0.25">
      <c r="A1069" s="76"/>
      <c r="B1069" s="54"/>
      <c r="C1069" s="54"/>
      <c r="D1069" s="54"/>
      <c r="E1069" s="54"/>
      <c r="F1069" s="5"/>
      <c r="G1069" s="8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4"/>
      <c r="CL1069" s="54"/>
      <c r="CM1069" s="54"/>
      <c r="CN1069" s="54"/>
      <c r="CO1069" s="54"/>
      <c r="CP1069" s="54"/>
      <c r="CQ1069" s="54"/>
      <c r="CR1069" s="54"/>
      <c r="CS1069" s="54"/>
      <c r="CT1069" s="54"/>
      <c r="CU1069" s="54"/>
      <c r="CV1069" s="54"/>
      <c r="CW1069" s="54"/>
      <c r="CX1069" s="54"/>
      <c r="CY1069" s="54"/>
      <c r="CZ1069" s="54"/>
      <c r="DA1069" s="54"/>
      <c r="DB1069" s="54"/>
      <c r="DC1069" s="54"/>
      <c r="DD1069" s="54"/>
      <c r="DE1069" s="54"/>
      <c r="DF1069" s="54"/>
      <c r="DG1069" s="54"/>
      <c r="DH1069" s="54"/>
      <c r="DI1069" s="54"/>
      <c r="DJ1069" s="54"/>
      <c r="DK1069" s="54"/>
      <c r="DL1069" s="54"/>
      <c r="DM1069" s="54"/>
      <c r="DN1069" s="54"/>
      <c r="DO1069" s="54"/>
      <c r="DP1069" s="54"/>
      <c r="DQ1069" s="54"/>
      <c r="DR1069" s="54"/>
      <c r="DS1069" s="54"/>
      <c r="DT1069" s="54"/>
      <c r="DU1069" s="54"/>
      <c r="DV1069" s="54"/>
      <c r="DW1069" s="54"/>
      <c r="DX1069" s="54"/>
      <c r="DY1069" s="54"/>
      <c r="DZ1069" s="54"/>
      <c r="EA1069" s="54"/>
      <c r="EB1069" s="54"/>
      <c r="EC1069" s="54"/>
      <c r="ED1069" s="54"/>
      <c r="EE1069" s="54"/>
      <c r="EF1069" s="54"/>
      <c r="EG1069" s="54"/>
      <c r="EH1069" s="54"/>
      <c r="EI1069" s="54"/>
      <c r="EJ1069" s="54"/>
      <c r="EK1069" s="54"/>
      <c r="EL1069" s="54"/>
      <c r="EM1069" s="54"/>
      <c r="EN1069" s="54"/>
      <c r="EO1069" s="54"/>
      <c r="EP1069" s="54"/>
      <c r="EQ1069" s="54"/>
      <c r="ER1069" s="54"/>
    </row>
    <row r="1070" spans="1:148" x14ac:dyDescent="0.25">
      <c r="A1070" s="76"/>
      <c r="B1070" s="54"/>
      <c r="C1070" s="54"/>
      <c r="D1070" s="54"/>
      <c r="E1070" s="54"/>
      <c r="F1070" s="5"/>
      <c r="G1070" s="8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  <c r="BV1070" s="54"/>
      <c r="BW1070" s="54"/>
      <c r="BX1070" s="54"/>
      <c r="BY1070" s="54"/>
      <c r="BZ1070" s="54"/>
      <c r="CA1070" s="54"/>
      <c r="CB1070" s="54"/>
      <c r="CC1070" s="54"/>
      <c r="CD1070" s="54"/>
      <c r="CE1070" s="54"/>
      <c r="CF1070" s="54"/>
      <c r="CG1070" s="54"/>
      <c r="CH1070" s="54"/>
      <c r="CI1070" s="54"/>
      <c r="CJ1070" s="54"/>
      <c r="CK1070" s="54"/>
      <c r="CL1070" s="54"/>
      <c r="CM1070" s="54"/>
      <c r="CN1070" s="54"/>
      <c r="CO1070" s="54"/>
      <c r="CP1070" s="54"/>
      <c r="CQ1070" s="54"/>
      <c r="CR1070" s="54"/>
      <c r="CS1070" s="54"/>
      <c r="CT1070" s="54"/>
      <c r="CU1070" s="54"/>
      <c r="CV1070" s="54"/>
      <c r="CW1070" s="54"/>
      <c r="CX1070" s="54"/>
      <c r="CY1070" s="54"/>
      <c r="CZ1070" s="54"/>
      <c r="DA1070" s="54"/>
      <c r="DB1070" s="54"/>
      <c r="DC1070" s="54"/>
      <c r="DD1070" s="54"/>
      <c r="DE1070" s="54"/>
      <c r="DF1070" s="54"/>
      <c r="DG1070" s="54"/>
      <c r="DH1070" s="54"/>
      <c r="DI1070" s="54"/>
      <c r="DJ1070" s="54"/>
      <c r="DK1070" s="54"/>
      <c r="DL1070" s="54"/>
      <c r="DM1070" s="54"/>
      <c r="DN1070" s="54"/>
      <c r="DO1070" s="54"/>
      <c r="DP1070" s="54"/>
      <c r="DQ1070" s="54"/>
      <c r="DR1070" s="54"/>
      <c r="DS1070" s="54"/>
      <c r="DT1070" s="54"/>
      <c r="DU1070" s="54"/>
      <c r="DV1070" s="54"/>
      <c r="DW1070" s="54"/>
      <c r="DX1070" s="54"/>
      <c r="DY1070" s="54"/>
      <c r="DZ1070" s="54"/>
      <c r="EA1070" s="54"/>
      <c r="EB1070" s="54"/>
      <c r="EC1070" s="54"/>
      <c r="ED1070" s="54"/>
      <c r="EE1070" s="54"/>
      <c r="EF1070" s="54"/>
      <c r="EG1070" s="54"/>
      <c r="EH1070" s="54"/>
      <c r="EI1070" s="54"/>
      <c r="EJ1070" s="54"/>
      <c r="EK1070" s="54"/>
      <c r="EL1070" s="54"/>
      <c r="EM1070" s="54"/>
      <c r="EN1070" s="54"/>
      <c r="EO1070" s="54"/>
      <c r="EP1070" s="54"/>
      <c r="EQ1070" s="54"/>
      <c r="ER1070" s="54"/>
    </row>
    <row r="1071" spans="1:148" x14ac:dyDescent="0.25">
      <c r="A1071" s="76"/>
      <c r="B1071" s="54"/>
      <c r="C1071" s="54"/>
      <c r="D1071" s="54"/>
      <c r="E1071" s="54"/>
      <c r="F1071" s="5"/>
      <c r="G1071" s="8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  <c r="DJ1071" s="54"/>
      <c r="DK1071" s="54"/>
      <c r="DL1071" s="54"/>
      <c r="DM1071" s="54"/>
      <c r="DN1071" s="54"/>
      <c r="DO1071" s="54"/>
      <c r="DP1071" s="54"/>
      <c r="DQ1071" s="54"/>
      <c r="DR1071" s="54"/>
      <c r="DS1071" s="54"/>
      <c r="DT1071" s="54"/>
      <c r="DU1071" s="54"/>
      <c r="DV1071" s="54"/>
      <c r="DW1071" s="54"/>
      <c r="DX1071" s="54"/>
      <c r="DY1071" s="54"/>
      <c r="DZ1071" s="54"/>
      <c r="EA1071" s="54"/>
      <c r="EB1071" s="54"/>
      <c r="EC1071" s="54"/>
      <c r="ED1071" s="54"/>
      <c r="EE1071" s="54"/>
      <c r="EF1071" s="54"/>
      <c r="EG1071" s="54"/>
      <c r="EH1071" s="54"/>
      <c r="EI1071" s="54"/>
      <c r="EJ1071" s="54"/>
      <c r="EK1071" s="54"/>
      <c r="EL1071" s="54"/>
      <c r="EM1071" s="54"/>
      <c r="EN1071" s="54"/>
      <c r="EO1071" s="54"/>
      <c r="EP1071" s="54"/>
      <c r="EQ1071" s="54"/>
      <c r="ER1071" s="54"/>
    </row>
    <row r="1072" spans="1:148" x14ac:dyDescent="0.25">
      <c r="A1072" s="76"/>
      <c r="B1072" s="54"/>
      <c r="C1072" s="54"/>
      <c r="D1072" s="54"/>
      <c r="E1072" s="54"/>
      <c r="F1072" s="5"/>
      <c r="G1072" s="8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  <c r="BV1072" s="54"/>
      <c r="BW1072" s="54"/>
      <c r="BX1072" s="54"/>
      <c r="BY1072" s="54"/>
      <c r="BZ1072" s="54"/>
      <c r="CA1072" s="54"/>
      <c r="CB1072" s="54"/>
      <c r="CC1072" s="54"/>
      <c r="CD1072" s="54"/>
      <c r="CE1072" s="54"/>
      <c r="CF1072" s="54"/>
      <c r="CG1072" s="54"/>
      <c r="CH1072" s="54"/>
      <c r="CI1072" s="54"/>
      <c r="CJ1072" s="54"/>
      <c r="CK1072" s="54"/>
      <c r="CL1072" s="54"/>
      <c r="CM1072" s="54"/>
      <c r="CN1072" s="54"/>
      <c r="CO1072" s="54"/>
      <c r="CP1072" s="54"/>
      <c r="CQ1072" s="54"/>
      <c r="CR1072" s="54"/>
      <c r="CS1072" s="54"/>
      <c r="CT1072" s="54"/>
      <c r="CU1072" s="54"/>
      <c r="CV1072" s="54"/>
      <c r="CW1072" s="54"/>
      <c r="CX1072" s="54"/>
      <c r="CY1072" s="54"/>
      <c r="CZ1072" s="54"/>
      <c r="DA1072" s="54"/>
      <c r="DB1072" s="54"/>
      <c r="DC1072" s="54"/>
      <c r="DD1072" s="54"/>
      <c r="DE1072" s="54"/>
      <c r="DF1072" s="54"/>
      <c r="DG1072" s="54"/>
      <c r="DH1072" s="54"/>
      <c r="DI1072" s="54"/>
      <c r="DJ1072" s="54"/>
      <c r="DK1072" s="54"/>
      <c r="DL1072" s="54"/>
      <c r="DM1072" s="54"/>
      <c r="DN1072" s="54"/>
      <c r="DO1072" s="54"/>
      <c r="DP1072" s="54"/>
      <c r="DQ1072" s="54"/>
      <c r="DR1072" s="54"/>
      <c r="DS1072" s="54"/>
      <c r="DT1072" s="54"/>
      <c r="DU1072" s="54"/>
      <c r="DV1072" s="54"/>
      <c r="DW1072" s="54"/>
      <c r="DX1072" s="54"/>
      <c r="DY1072" s="54"/>
      <c r="DZ1072" s="54"/>
      <c r="EA1072" s="54"/>
      <c r="EB1072" s="54"/>
      <c r="EC1072" s="54"/>
      <c r="ED1072" s="54"/>
      <c r="EE1072" s="54"/>
      <c r="EF1072" s="54"/>
      <c r="EG1072" s="54"/>
      <c r="EH1072" s="54"/>
      <c r="EI1072" s="54"/>
      <c r="EJ1072" s="54"/>
      <c r="EK1072" s="54"/>
      <c r="EL1072" s="54"/>
      <c r="EM1072" s="54"/>
      <c r="EN1072" s="54"/>
      <c r="EO1072" s="54"/>
      <c r="EP1072" s="54"/>
      <c r="EQ1072" s="54"/>
      <c r="ER1072" s="54"/>
    </row>
    <row r="1073" spans="1:148" x14ac:dyDescent="0.25">
      <c r="A1073" s="76"/>
      <c r="B1073" s="54"/>
      <c r="C1073" s="54"/>
      <c r="D1073" s="54"/>
      <c r="E1073" s="54"/>
      <c r="F1073" s="5"/>
      <c r="G1073" s="8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  <c r="BV1073" s="54"/>
      <c r="BW1073" s="54"/>
      <c r="BX1073" s="54"/>
      <c r="BY1073" s="54"/>
      <c r="BZ1073" s="54"/>
      <c r="CA1073" s="54"/>
      <c r="CB1073" s="54"/>
      <c r="CC1073" s="54"/>
      <c r="CD1073" s="54"/>
      <c r="CE1073" s="54"/>
      <c r="CF1073" s="54"/>
      <c r="CG1073" s="54"/>
      <c r="CH1073" s="54"/>
      <c r="CI1073" s="54"/>
      <c r="CJ1073" s="54"/>
      <c r="CK1073" s="54"/>
      <c r="CL1073" s="54"/>
      <c r="CM1073" s="54"/>
      <c r="CN1073" s="54"/>
      <c r="CO1073" s="54"/>
      <c r="CP1073" s="54"/>
      <c r="CQ1073" s="54"/>
      <c r="CR1073" s="54"/>
      <c r="CS1073" s="54"/>
      <c r="CT1073" s="54"/>
      <c r="CU1073" s="54"/>
      <c r="CV1073" s="54"/>
      <c r="CW1073" s="54"/>
      <c r="CX1073" s="54"/>
      <c r="CY1073" s="54"/>
      <c r="CZ1073" s="54"/>
      <c r="DA1073" s="54"/>
      <c r="DB1073" s="54"/>
      <c r="DC1073" s="54"/>
      <c r="DD1073" s="54"/>
      <c r="DE1073" s="54"/>
      <c r="DF1073" s="54"/>
      <c r="DG1073" s="54"/>
      <c r="DH1073" s="54"/>
      <c r="DI1073" s="54"/>
      <c r="DJ1073" s="54"/>
      <c r="DK1073" s="54"/>
      <c r="DL1073" s="54"/>
      <c r="DM1073" s="54"/>
      <c r="DN1073" s="54"/>
      <c r="DO1073" s="54"/>
      <c r="DP1073" s="54"/>
      <c r="DQ1073" s="54"/>
      <c r="DR1073" s="54"/>
      <c r="DS1073" s="54"/>
      <c r="DT1073" s="54"/>
      <c r="DU1073" s="54"/>
      <c r="DV1073" s="54"/>
      <c r="DW1073" s="54"/>
      <c r="DX1073" s="54"/>
      <c r="DY1073" s="54"/>
      <c r="DZ1073" s="54"/>
      <c r="EA1073" s="54"/>
      <c r="EB1073" s="54"/>
      <c r="EC1073" s="54"/>
      <c r="ED1073" s="54"/>
      <c r="EE1073" s="54"/>
      <c r="EF1073" s="54"/>
      <c r="EG1073" s="54"/>
      <c r="EH1073" s="54"/>
      <c r="EI1073" s="54"/>
      <c r="EJ1073" s="54"/>
      <c r="EK1073" s="54"/>
      <c r="EL1073" s="54"/>
      <c r="EM1073" s="54"/>
      <c r="EN1073" s="54"/>
      <c r="EO1073" s="54"/>
      <c r="EP1073" s="54"/>
      <c r="EQ1073" s="54"/>
      <c r="ER1073" s="54"/>
    </row>
    <row r="1074" spans="1:148" x14ac:dyDescent="0.25">
      <c r="A1074" s="76"/>
      <c r="B1074" s="54"/>
      <c r="C1074" s="54"/>
      <c r="D1074" s="54"/>
      <c r="E1074" s="54"/>
      <c r="F1074" s="5"/>
      <c r="G1074" s="8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  <c r="DJ1074" s="54"/>
      <c r="DK1074" s="54"/>
      <c r="DL1074" s="54"/>
      <c r="DM1074" s="54"/>
      <c r="DN1074" s="54"/>
      <c r="DO1074" s="54"/>
      <c r="DP1074" s="54"/>
      <c r="DQ1074" s="54"/>
      <c r="DR1074" s="54"/>
      <c r="DS1074" s="54"/>
      <c r="DT1074" s="54"/>
      <c r="DU1074" s="54"/>
      <c r="DV1074" s="54"/>
      <c r="DW1074" s="54"/>
      <c r="DX1074" s="54"/>
      <c r="DY1074" s="54"/>
      <c r="DZ1074" s="54"/>
      <c r="EA1074" s="54"/>
      <c r="EB1074" s="54"/>
      <c r="EC1074" s="54"/>
      <c r="ED1074" s="54"/>
      <c r="EE1074" s="54"/>
      <c r="EF1074" s="54"/>
      <c r="EG1074" s="54"/>
      <c r="EH1074" s="54"/>
      <c r="EI1074" s="54"/>
      <c r="EJ1074" s="54"/>
      <c r="EK1074" s="54"/>
      <c r="EL1074" s="54"/>
      <c r="EM1074" s="54"/>
      <c r="EN1074" s="54"/>
      <c r="EO1074" s="54"/>
      <c r="EP1074" s="54"/>
      <c r="EQ1074" s="54"/>
      <c r="ER1074" s="54"/>
    </row>
    <row r="1075" spans="1:148" x14ac:dyDescent="0.25">
      <c r="A1075" s="76"/>
      <c r="B1075" s="54"/>
      <c r="C1075" s="54"/>
      <c r="D1075" s="54"/>
      <c r="E1075" s="54"/>
      <c r="F1075" s="5"/>
      <c r="G1075" s="8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  <c r="BV1075" s="54"/>
      <c r="BW1075" s="54"/>
      <c r="BX1075" s="54"/>
      <c r="BY1075" s="54"/>
      <c r="BZ1075" s="54"/>
      <c r="CA1075" s="54"/>
      <c r="CB1075" s="54"/>
      <c r="CC1075" s="54"/>
      <c r="CD1075" s="54"/>
      <c r="CE1075" s="54"/>
      <c r="CF1075" s="54"/>
      <c r="CG1075" s="54"/>
      <c r="CH1075" s="54"/>
      <c r="CI1075" s="54"/>
      <c r="CJ1075" s="54"/>
      <c r="CK1075" s="54"/>
      <c r="CL1075" s="54"/>
      <c r="CM1075" s="54"/>
      <c r="CN1075" s="54"/>
      <c r="CO1075" s="54"/>
      <c r="CP1075" s="54"/>
      <c r="CQ1075" s="54"/>
      <c r="CR1075" s="54"/>
      <c r="CS1075" s="54"/>
      <c r="CT1075" s="54"/>
      <c r="CU1075" s="54"/>
      <c r="CV1075" s="54"/>
      <c r="CW1075" s="54"/>
      <c r="CX1075" s="54"/>
      <c r="CY1075" s="54"/>
      <c r="CZ1075" s="54"/>
      <c r="DA1075" s="54"/>
      <c r="DB1075" s="54"/>
      <c r="DC1075" s="54"/>
      <c r="DD1075" s="54"/>
      <c r="DE1075" s="54"/>
      <c r="DF1075" s="54"/>
      <c r="DG1075" s="54"/>
      <c r="DH1075" s="54"/>
      <c r="DI1075" s="54"/>
      <c r="DJ1075" s="54"/>
      <c r="DK1075" s="54"/>
      <c r="DL1075" s="54"/>
      <c r="DM1075" s="54"/>
      <c r="DN1075" s="54"/>
      <c r="DO1075" s="54"/>
      <c r="DP1075" s="54"/>
      <c r="DQ1075" s="54"/>
      <c r="DR1075" s="54"/>
      <c r="DS1075" s="54"/>
      <c r="DT1075" s="54"/>
      <c r="DU1075" s="54"/>
      <c r="DV1075" s="54"/>
      <c r="DW1075" s="54"/>
      <c r="DX1075" s="54"/>
      <c r="DY1075" s="54"/>
      <c r="DZ1075" s="54"/>
      <c r="EA1075" s="54"/>
      <c r="EB1075" s="54"/>
      <c r="EC1075" s="54"/>
      <c r="ED1075" s="54"/>
      <c r="EE1075" s="54"/>
      <c r="EF1075" s="54"/>
      <c r="EG1075" s="54"/>
      <c r="EH1075" s="54"/>
      <c r="EI1075" s="54"/>
      <c r="EJ1075" s="54"/>
      <c r="EK1075" s="54"/>
      <c r="EL1075" s="54"/>
      <c r="EM1075" s="54"/>
      <c r="EN1075" s="54"/>
      <c r="EO1075" s="54"/>
      <c r="EP1075" s="54"/>
      <c r="EQ1075" s="54"/>
      <c r="ER1075" s="54"/>
    </row>
    <row r="1076" spans="1:148" x14ac:dyDescent="0.25">
      <c r="A1076" s="76"/>
      <c r="B1076" s="54"/>
      <c r="C1076" s="54"/>
      <c r="D1076" s="54"/>
      <c r="E1076" s="54"/>
      <c r="F1076" s="5"/>
      <c r="G1076" s="8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  <c r="BV1076" s="54"/>
      <c r="BW1076" s="54"/>
      <c r="BX1076" s="54"/>
      <c r="BY1076" s="54"/>
      <c r="BZ1076" s="54"/>
      <c r="CA1076" s="54"/>
      <c r="CB1076" s="54"/>
      <c r="CC1076" s="54"/>
      <c r="CD1076" s="54"/>
      <c r="CE1076" s="54"/>
      <c r="CF1076" s="54"/>
      <c r="CG1076" s="54"/>
      <c r="CH1076" s="54"/>
      <c r="CI1076" s="54"/>
      <c r="CJ1076" s="54"/>
      <c r="CK1076" s="54"/>
      <c r="CL1076" s="54"/>
      <c r="CM1076" s="54"/>
      <c r="CN1076" s="54"/>
      <c r="CO1076" s="54"/>
      <c r="CP1076" s="54"/>
      <c r="CQ1076" s="54"/>
      <c r="CR1076" s="54"/>
      <c r="CS1076" s="54"/>
      <c r="CT1076" s="54"/>
      <c r="CU1076" s="54"/>
      <c r="CV1076" s="54"/>
      <c r="CW1076" s="54"/>
      <c r="CX1076" s="54"/>
      <c r="CY1076" s="54"/>
      <c r="CZ1076" s="54"/>
      <c r="DA1076" s="54"/>
      <c r="DB1076" s="54"/>
      <c r="DC1076" s="54"/>
      <c r="DD1076" s="54"/>
      <c r="DE1076" s="54"/>
      <c r="DF1076" s="54"/>
      <c r="DG1076" s="54"/>
      <c r="DH1076" s="54"/>
      <c r="DI1076" s="54"/>
      <c r="DJ1076" s="54"/>
      <c r="DK1076" s="54"/>
      <c r="DL1076" s="54"/>
      <c r="DM1076" s="54"/>
      <c r="DN1076" s="54"/>
      <c r="DO1076" s="54"/>
      <c r="DP1076" s="54"/>
      <c r="DQ1076" s="54"/>
      <c r="DR1076" s="54"/>
      <c r="DS1076" s="54"/>
      <c r="DT1076" s="54"/>
      <c r="DU1076" s="54"/>
      <c r="DV1076" s="54"/>
      <c r="DW1076" s="54"/>
      <c r="DX1076" s="54"/>
      <c r="DY1076" s="54"/>
      <c r="DZ1076" s="54"/>
      <c r="EA1076" s="54"/>
      <c r="EB1076" s="54"/>
      <c r="EC1076" s="54"/>
      <c r="ED1076" s="54"/>
      <c r="EE1076" s="54"/>
      <c r="EF1076" s="54"/>
      <c r="EG1076" s="54"/>
      <c r="EH1076" s="54"/>
      <c r="EI1076" s="54"/>
      <c r="EJ1076" s="54"/>
      <c r="EK1076" s="54"/>
      <c r="EL1076" s="54"/>
      <c r="EM1076" s="54"/>
      <c r="EN1076" s="54"/>
      <c r="EO1076" s="54"/>
      <c r="EP1076" s="54"/>
      <c r="EQ1076" s="54"/>
      <c r="ER1076" s="54"/>
    </row>
    <row r="1077" spans="1:148" x14ac:dyDescent="0.25">
      <c r="F1077" s="5"/>
      <c r="G1077" s="8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  <c r="BV1077" s="54"/>
      <c r="BW1077" s="54"/>
      <c r="BX1077" s="54"/>
      <c r="BY1077" s="54"/>
      <c r="BZ1077" s="54"/>
      <c r="CA1077" s="54"/>
      <c r="CB1077" s="54"/>
      <c r="CC1077" s="54"/>
      <c r="CD1077" s="54"/>
      <c r="CE1077" s="54"/>
      <c r="CF1077" s="54"/>
      <c r="CG1077" s="54"/>
      <c r="CH1077" s="54"/>
      <c r="CI1077" s="54"/>
      <c r="CJ1077" s="54"/>
      <c r="CK1077" s="54"/>
      <c r="CL1077" s="54"/>
      <c r="CM1077" s="54"/>
      <c r="CN1077" s="54"/>
      <c r="CO1077" s="54"/>
      <c r="CP1077" s="54"/>
      <c r="CQ1077" s="54"/>
      <c r="CR1077" s="54"/>
      <c r="CS1077" s="54"/>
      <c r="CT1077" s="54"/>
      <c r="CU1077" s="54"/>
      <c r="CV1077" s="54"/>
      <c r="CW1077" s="54"/>
      <c r="CX1077" s="54"/>
      <c r="CY1077" s="54"/>
      <c r="CZ1077" s="54"/>
      <c r="DA1077" s="54"/>
      <c r="DB1077" s="54"/>
      <c r="DC1077" s="54"/>
      <c r="DD1077" s="54"/>
      <c r="DE1077" s="54"/>
      <c r="DF1077" s="54"/>
      <c r="DG1077" s="54"/>
      <c r="DH1077" s="54"/>
      <c r="DI1077" s="54"/>
      <c r="DJ1077" s="54"/>
      <c r="DK1077" s="54"/>
      <c r="DL1077" s="54"/>
      <c r="DM1077" s="54"/>
      <c r="DN1077" s="54"/>
      <c r="DO1077" s="54"/>
      <c r="DP1077" s="54"/>
      <c r="DQ1077" s="54"/>
      <c r="DR1077" s="54"/>
      <c r="DS1077" s="54"/>
      <c r="DT1077" s="54"/>
      <c r="DU1077" s="54"/>
      <c r="DV1077" s="54"/>
      <c r="DW1077" s="54"/>
      <c r="DX1077" s="54"/>
      <c r="DY1077" s="54"/>
      <c r="DZ1077" s="54"/>
      <c r="EA1077" s="54"/>
      <c r="EB1077" s="54"/>
      <c r="EC1077" s="54"/>
      <c r="ED1077" s="54"/>
      <c r="EE1077" s="54"/>
      <c r="EF1077" s="54"/>
      <c r="EG1077" s="54"/>
      <c r="EH1077" s="54"/>
      <c r="EI1077" s="54"/>
      <c r="EJ1077" s="54"/>
      <c r="EK1077" s="54"/>
      <c r="EL1077" s="54"/>
      <c r="EM1077" s="54"/>
      <c r="EN1077" s="54"/>
      <c r="EO1077" s="54"/>
      <c r="EP1077" s="54"/>
      <c r="EQ1077" s="54"/>
      <c r="ER1077" s="54"/>
    </row>
    <row r="1078" spans="1:148" x14ac:dyDescent="0.25">
      <c r="F1078" s="5"/>
      <c r="G1078" s="8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  <c r="DJ1078" s="54"/>
      <c r="DK1078" s="54"/>
      <c r="DL1078" s="54"/>
      <c r="DM1078" s="54"/>
      <c r="DN1078" s="54"/>
      <c r="DO1078" s="54"/>
      <c r="DP1078" s="54"/>
      <c r="DQ1078" s="54"/>
      <c r="DR1078" s="54"/>
      <c r="DS1078" s="54"/>
      <c r="DT1078" s="54"/>
      <c r="DU1078" s="54"/>
      <c r="DV1078" s="54"/>
      <c r="DW1078" s="54"/>
      <c r="DX1078" s="54"/>
      <c r="DY1078" s="54"/>
      <c r="DZ1078" s="54"/>
      <c r="EA1078" s="54"/>
      <c r="EB1078" s="54"/>
      <c r="EC1078" s="54"/>
      <c r="ED1078" s="54"/>
      <c r="EE1078" s="54"/>
      <c r="EF1078" s="54"/>
      <c r="EG1078" s="54"/>
      <c r="EH1078" s="54"/>
      <c r="EI1078" s="54"/>
      <c r="EJ1078" s="54"/>
      <c r="EK1078" s="54"/>
      <c r="EL1078" s="54"/>
      <c r="EM1078" s="54"/>
      <c r="EN1078" s="54"/>
      <c r="EO1078" s="54"/>
      <c r="EP1078" s="54"/>
      <c r="EQ1078" s="54"/>
      <c r="ER1078" s="54"/>
    </row>
  </sheetData>
  <conditionalFormatting sqref="G11:G50 G8:G9">
    <cfRule type="cellIs" dxfId="26" priority="19" stopIfTrue="1" operator="equal">
      <formula>0</formula>
    </cfRule>
  </conditionalFormatting>
  <conditionalFormatting sqref="F8:G50">
    <cfRule type="expression" dxfId="25" priority="18">
      <formula>$E8="Planstelle"</formula>
    </cfRule>
  </conditionalFormatting>
  <conditionalFormatting sqref="Q7:U7">
    <cfRule type="cellIs" dxfId="24" priority="16" stopIfTrue="1" operator="equal">
      <formula>0</formula>
    </cfRule>
  </conditionalFormatting>
  <conditionalFormatting sqref="G7">
    <cfRule type="cellIs" dxfId="23" priority="14" stopIfTrue="1" operator="equal">
      <formula>0</formula>
    </cfRule>
  </conditionalFormatting>
  <conditionalFormatting sqref="V7:Z7">
    <cfRule type="cellIs" dxfId="22" priority="7" stopIfTrue="1" operator="equal">
      <formula>0</formula>
    </cfRule>
  </conditionalFormatting>
  <conditionalFormatting sqref="E8">
    <cfRule type="cellIs" dxfId="21" priority="1" operator="equal">
      <formula>"Planstelle"</formula>
    </cfRule>
  </conditionalFormatting>
  <conditionalFormatting sqref="E9:E50">
    <cfRule type="cellIs" dxfId="20" priority="3" operator="equal">
      <formula>"Planstelle"</formula>
    </cfRule>
  </conditionalFormatting>
  <conditionalFormatting sqref="E4:E6">
    <cfRule type="cellIs" dxfId="19" priority="2" stopIfTrue="1" operator="equal">
      <formula>0</formula>
    </cfRule>
  </conditionalFormatting>
  <pageMargins left="0.78740157480314965" right="0.78740157480314965" top="0.47244094488188981" bottom="0.47244094488188981" header="0.51181102362204722" footer="0.51181102362204722"/>
  <pageSetup paperSize="9" scale="10" orientation="landscape" horizontalDpi="4294967293" r:id="rId1"/>
  <headerFooter alignWithMargins="0">
    <oddHeader>&amp;CMUSTERKALKULATION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R1098"/>
  <sheetViews>
    <sheetView tabSelected="1" zoomScaleNormal="100" workbookViewId="0">
      <pane xSplit="7" ySplit="6" topLeftCell="H7" activePane="bottomRight" state="frozenSplit"/>
      <selection activeCell="B6" sqref="B6"/>
      <selection pane="topRight" activeCell="B6" sqref="B6"/>
      <selection pane="bottomLeft" activeCell="B6" sqref="B6"/>
      <selection pane="bottomRight" activeCell="E4" sqref="E4"/>
    </sheetView>
  </sheetViews>
  <sheetFormatPr defaultColWidth="11.42578125" defaultRowHeight="15.75" outlineLevelRow="2" outlineLevelCol="1" x14ac:dyDescent="0.25"/>
  <cols>
    <col min="1" max="1" width="3.28515625" style="77" customWidth="1"/>
    <col min="2" max="2" width="19.7109375" style="59" customWidth="1"/>
    <col min="3" max="3" width="24.42578125" style="59" customWidth="1"/>
    <col min="4" max="4" width="12.42578125" style="59" customWidth="1"/>
    <col min="5" max="5" width="15.85546875" style="59" customWidth="1"/>
    <col min="6" max="6" width="10.28515625" style="78" customWidth="1"/>
    <col min="7" max="7" width="15.5703125" style="327" customWidth="1"/>
    <col min="8" max="8" width="11.42578125" style="150" customWidth="1" outlineLevel="1"/>
    <col min="9" max="12" width="11.42578125" style="151" customWidth="1" outlineLevel="1"/>
    <col min="13" max="13" width="11.42578125" style="152" customWidth="1" outlineLevel="1"/>
    <col min="14" max="14" width="11.42578125" style="150" customWidth="1"/>
    <col min="15" max="15" width="11.42578125" style="151" customWidth="1"/>
    <col min="16" max="16" width="11.42578125" style="152" customWidth="1"/>
    <col min="17" max="17" width="11.42578125" style="153"/>
    <col min="18" max="18" width="11.28515625" style="151" customWidth="1"/>
    <col min="19" max="21" width="11.42578125" style="151"/>
    <col min="22" max="22" width="11.42578125" style="153"/>
    <col min="23" max="23" width="11.28515625" style="151" customWidth="1"/>
    <col min="24" max="24" width="11.42578125" style="151"/>
    <col min="25" max="25" width="11.42578125" style="152"/>
    <col min="26" max="26" width="11.42578125" style="150" customWidth="1" outlineLevel="1"/>
    <col min="27" max="28" width="11.42578125" style="152" customWidth="1" outlineLevel="1"/>
    <col min="29" max="29" width="14.5703125" style="329" customWidth="1" outlineLevel="1"/>
    <col min="30" max="16384" width="11.42578125" style="59"/>
  </cols>
  <sheetData>
    <row r="1" spans="1:32" s="8" customFormat="1" x14ac:dyDescent="0.25">
      <c r="A1" s="172" t="s">
        <v>127</v>
      </c>
      <c r="B1" s="3"/>
      <c r="C1" s="4"/>
      <c r="D1" s="2"/>
      <c r="E1" s="2"/>
      <c r="F1" s="5"/>
      <c r="G1" s="313"/>
      <c r="H1" s="135"/>
      <c r="I1" s="136"/>
      <c r="J1" s="136"/>
      <c r="K1" s="136"/>
      <c r="L1" s="136"/>
      <c r="M1" s="136"/>
      <c r="N1" s="137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36"/>
      <c r="AB1" s="136"/>
      <c r="AC1" s="135"/>
    </row>
    <row r="2" spans="1:32" s="8" customFormat="1" x14ac:dyDescent="0.25">
      <c r="A2" s="2">
        <v>0</v>
      </c>
      <c r="B2" s="9">
        <v>0</v>
      </c>
      <c r="C2" s="2">
        <v>0</v>
      </c>
      <c r="D2" s="2">
        <v>0</v>
      </c>
      <c r="E2" s="2">
        <v>0</v>
      </c>
      <c r="F2" s="5"/>
      <c r="G2" s="313"/>
      <c r="H2" s="137"/>
      <c r="I2" s="136"/>
      <c r="J2" s="136"/>
      <c r="K2" s="136"/>
      <c r="L2" s="136"/>
      <c r="M2" s="136"/>
      <c r="N2" s="137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36"/>
      <c r="AB2" s="136"/>
      <c r="AC2" s="135"/>
    </row>
    <row r="3" spans="1:32" s="8" customFormat="1" x14ac:dyDescent="0.25">
      <c r="A3" s="2">
        <v>0</v>
      </c>
      <c r="B3" s="9">
        <v>0</v>
      </c>
      <c r="C3" s="2">
        <v>0</v>
      </c>
      <c r="D3" s="2">
        <v>0</v>
      </c>
      <c r="E3" s="2">
        <v>0</v>
      </c>
      <c r="F3" s="5"/>
      <c r="G3" s="313"/>
      <c r="H3" s="137"/>
      <c r="I3" s="136"/>
      <c r="J3" s="136"/>
      <c r="K3" s="136"/>
      <c r="L3" s="136"/>
      <c r="M3" s="136"/>
      <c r="N3" s="137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36"/>
      <c r="AB3" s="136"/>
      <c r="AC3" s="135"/>
    </row>
    <row r="4" spans="1:32" s="16" customFormat="1" x14ac:dyDescent="0.25">
      <c r="A4" s="10">
        <v>0</v>
      </c>
      <c r="B4" s="9" t="s">
        <v>54</v>
      </c>
      <c r="C4" s="2" t="s">
        <v>49</v>
      </c>
      <c r="D4" s="2">
        <v>0</v>
      </c>
      <c r="E4" s="6"/>
      <c r="F4" s="5"/>
      <c r="G4" s="314"/>
      <c r="H4" s="138"/>
      <c r="I4" s="139"/>
      <c r="J4" s="139"/>
      <c r="K4" s="139"/>
      <c r="L4" s="139"/>
      <c r="M4" s="139"/>
      <c r="N4" s="140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38"/>
      <c r="AA4" s="139"/>
      <c r="AB4" s="139"/>
      <c r="AC4" s="328"/>
      <c r="AD4" s="141"/>
      <c r="AE4" s="141"/>
      <c r="AF4" s="141"/>
    </row>
    <row r="5" spans="1:32" s="19" customFormat="1" x14ac:dyDescent="0.25">
      <c r="A5" s="2">
        <v>0</v>
      </c>
      <c r="B5" s="9" t="s">
        <v>55</v>
      </c>
      <c r="C5" s="2" t="s">
        <v>30</v>
      </c>
      <c r="D5" s="2">
        <v>0</v>
      </c>
      <c r="E5" s="6"/>
      <c r="F5" s="5"/>
      <c r="G5" s="314"/>
      <c r="H5" s="135" t="s">
        <v>129</v>
      </c>
      <c r="I5" s="142"/>
      <c r="J5" s="142"/>
      <c r="K5" s="142"/>
      <c r="L5" s="142"/>
      <c r="M5" s="142"/>
      <c r="N5" s="135" t="s">
        <v>10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35" t="s">
        <v>130</v>
      </c>
      <c r="AA5" s="142"/>
      <c r="AB5" s="142"/>
      <c r="AC5" s="329" t="s">
        <v>131</v>
      </c>
    </row>
    <row r="6" spans="1:32" s="29" customFormat="1" ht="16.5" thickBot="1" x14ac:dyDescent="0.3">
      <c r="A6" s="20">
        <v>0</v>
      </c>
      <c r="B6" s="21" t="s">
        <v>128</v>
      </c>
      <c r="C6" s="22">
        <v>41784</v>
      </c>
      <c r="D6" s="23">
        <v>0</v>
      </c>
      <c r="E6" s="24"/>
      <c r="F6" s="25"/>
      <c r="G6" s="315"/>
      <c r="H6" s="179">
        <v>1</v>
      </c>
      <c r="I6" s="180">
        <v>2</v>
      </c>
      <c r="J6" s="180">
        <v>3</v>
      </c>
      <c r="K6" s="180">
        <v>4</v>
      </c>
      <c r="L6" s="180">
        <v>5</v>
      </c>
      <c r="M6" s="180">
        <v>6</v>
      </c>
      <c r="N6" s="179">
        <v>1</v>
      </c>
      <c r="O6" s="180">
        <v>2</v>
      </c>
      <c r="P6" s="180">
        <v>3</v>
      </c>
      <c r="Q6" s="180">
        <v>4</v>
      </c>
      <c r="R6" s="180">
        <v>5</v>
      </c>
      <c r="S6" s="180">
        <v>6</v>
      </c>
      <c r="T6" s="180">
        <v>7</v>
      </c>
      <c r="U6" s="180">
        <v>8</v>
      </c>
      <c r="V6" s="180">
        <v>9</v>
      </c>
      <c r="W6" s="180">
        <v>10</v>
      </c>
      <c r="X6" s="180">
        <v>11</v>
      </c>
      <c r="Y6" s="180">
        <v>12</v>
      </c>
      <c r="Z6" s="179">
        <v>1</v>
      </c>
      <c r="AA6" s="180">
        <v>2</v>
      </c>
      <c r="AB6" s="180">
        <v>3</v>
      </c>
      <c r="AC6" s="330"/>
    </row>
    <row r="7" spans="1:32" s="348" customFormat="1" x14ac:dyDescent="0.25">
      <c r="A7" s="344" t="s">
        <v>56</v>
      </c>
      <c r="B7" s="442" t="s">
        <v>157</v>
      </c>
      <c r="C7" s="345">
        <v>0</v>
      </c>
      <c r="D7" s="345"/>
      <c r="E7" s="345">
        <v>0</v>
      </c>
      <c r="F7" s="270"/>
      <c r="G7" s="346"/>
      <c r="H7" s="293"/>
      <c r="I7" s="307"/>
      <c r="J7" s="307"/>
      <c r="K7" s="307"/>
      <c r="L7" s="307"/>
      <c r="M7" s="307"/>
      <c r="N7" s="293"/>
      <c r="O7" s="307"/>
      <c r="P7" s="307"/>
      <c r="Q7" s="311"/>
      <c r="R7" s="307"/>
      <c r="S7" s="307"/>
      <c r="T7" s="307"/>
      <c r="U7" s="307"/>
      <c r="V7" s="311"/>
      <c r="W7" s="307"/>
      <c r="X7" s="307"/>
      <c r="Y7" s="307"/>
      <c r="Z7" s="293"/>
      <c r="AA7" s="307"/>
      <c r="AB7" s="307"/>
      <c r="AC7" s="347"/>
    </row>
    <row r="8" spans="1:32" s="343" customFormat="1" ht="47.25" outlineLevel="1" x14ac:dyDescent="0.25">
      <c r="A8" s="335">
        <v>0</v>
      </c>
      <c r="B8" s="336">
        <v>0</v>
      </c>
      <c r="C8" s="336">
        <v>0</v>
      </c>
      <c r="D8" s="336">
        <v>0</v>
      </c>
      <c r="E8" s="336">
        <v>0</v>
      </c>
      <c r="F8" s="337" t="s">
        <v>133</v>
      </c>
      <c r="G8" s="338" t="s">
        <v>132</v>
      </c>
      <c r="H8" s="339"/>
      <c r="I8" s="340"/>
      <c r="J8" s="340"/>
      <c r="K8" s="340"/>
      <c r="L8" s="340"/>
      <c r="M8" s="340"/>
      <c r="N8" s="339"/>
      <c r="O8" s="340"/>
      <c r="P8" s="340"/>
      <c r="Q8" s="341"/>
      <c r="R8" s="340"/>
      <c r="S8" s="340"/>
      <c r="T8" s="340"/>
      <c r="U8" s="340"/>
      <c r="V8" s="341"/>
      <c r="W8" s="340"/>
      <c r="X8" s="340"/>
      <c r="Y8" s="340"/>
      <c r="Z8" s="339"/>
      <c r="AA8" s="340"/>
      <c r="AB8" s="340"/>
      <c r="AC8" s="342"/>
    </row>
    <row r="9" spans="1:32" s="395" customFormat="1" outlineLevel="1" x14ac:dyDescent="0.25">
      <c r="A9" s="383">
        <v>1</v>
      </c>
      <c r="B9" s="383" t="str">
        <f>'Personnel Expenses'!B4</f>
        <v>Administration</v>
      </c>
      <c r="C9" s="384">
        <f>'Personnel Expenses'!C4</f>
        <v>0</v>
      </c>
      <c r="D9" s="384">
        <f>'Personnel Expenses'!D4</f>
        <v>0</v>
      </c>
      <c r="E9" s="385">
        <f>'Personnel Expenses'!E4</f>
        <v>0</v>
      </c>
      <c r="F9" s="386">
        <v>0</v>
      </c>
      <c r="G9" s="409">
        <v>0</v>
      </c>
      <c r="H9" s="387"/>
      <c r="I9" s="388"/>
      <c r="J9" s="388"/>
      <c r="K9" s="388"/>
      <c r="L9" s="388"/>
      <c r="M9" s="389"/>
      <c r="N9" s="390"/>
      <c r="O9" s="391"/>
      <c r="P9" s="392"/>
      <c r="Q9" s="393"/>
      <c r="R9" s="391"/>
      <c r="S9" s="391"/>
      <c r="T9" s="391"/>
      <c r="U9" s="391"/>
      <c r="V9" s="391"/>
      <c r="W9" s="391"/>
      <c r="X9" s="391"/>
      <c r="Y9" s="391"/>
      <c r="Z9" s="387"/>
      <c r="AA9" s="388"/>
      <c r="AB9" s="389"/>
      <c r="AC9" s="394"/>
    </row>
    <row r="10" spans="1:32" s="43" customFormat="1" outlineLevel="2" x14ac:dyDescent="0.25">
      <c r="A10" s="382"/>
      <c r="B10" s="382">
        <f>'Personnel Expenses'!B5</f>
        <v>0</v>
      </c>
      <c r="C10" s="39" t="str">
        <f>'Personnel Expenses'!C5</f>
        <v>Management</v>
      </c>
      <c r="D10" s="39" t="str">
        <f>'Personnel Expenses'!D5</f>
        <v>Chief</v>
      </c>
      <c r="E10" s="40" t="str">
        <f>'Personnel Expenses'!E5</f>
        <v>H. Mustermann</v>
      </c>
      <c r="F10" s="271">
        <f>'Personnel Expenses'!F5</f>
        <v>5000</v>
      </c>
      <c r="G10" s="410">
        <f>'Personnel Expenses'!S5</f>
        <v>6991.3730610134435</v>
      </c>
      <c r="H10" s="187">
        <f>PersonalkostenGesamt*'Project Expenses'!H9</f>
        <v>2097.411918304033</v>
      </c>
      <c r="I10" s="188">
        <f>PersonalkostenGesamt*'Project Expenses'!I9</f>
        <v>2097.411918304033</v>
      </c>
      <c r="J10" s="188">
        <f>PersonalkostenGesamt*'Project Expenses'!J9</f>
        <v>2097.411918304033</v>
      </c>
      <c r="K10" s="188">
        <f>PersonalkostenGesamt*'Project Expenses'!K9</f>
        <v>4194.8238366080659</v>
      </c>
      <c r="L10" s="188">
        <f>PersonalkostenGesamt*'Project Expenses'!L9</f>
        <v>6292.2357549120989</v>
      </c>
      <c r="M10" s="189">
        <f>PersonalkostenGesamt*'Project Expenses'!M9</f>
        <v>6292.2357549120989</v>
      </c>
      <c r="N10" s="294">
        <f>PersonalkostenGesamt*'Project Expenses'!N9</f>
        <v>3495.6865305067217</v>
      </c>
      <c r="O10" s="308">
        <f>PersonalkostenGesamt*'Project Expenses'!O9</f>
        <v>3495.6865305067217</v>
      </c>
      <c r="P10" s="290">
        <f>PersonalkostenGesamt*'Project Expenses'!P9</f>
        <v>3495.6865305067217</v>
      </c>
      <c r="Q10" s="143">
        <f>PersonalkostenGesamt*'Project Expenses'!Q9</f>
        <v>3495.6865305067217</v>
      </c>
      <c r="R10" s="308">
        <f>PersonalkostenGesamt*'Project Expenses'!R9</f>
        <v>3495.6865305067217</v>
      </c>
      <c r="S10" s="308">
        <f>PersonalkostenGesamt*'Project Expenses'!S9</f>
        <v>3495.6865305067217</v>
      </c>
      <c r="T10" s="308">
        <f>PersonalkostenGesamt*'Project Expenses'!T9</f>
        <v>3495.6865305067217</v>
      </c>
      <c r="U10" s="308">
        <f>PersonalkostenGesamt*'Project Expenses'!U9</f>
        <v>3495.6865305067217</v>
      </c>
      <c r="V10" s="308">
        <f>PersonalkostenGesamt*'Project Expenses'!V9</f>
        <v>3495.6865305067217</v>
      </c>
      <c r="W10" s="308">
        <f>PersonalkostenGesamt*'Project Expenses'!W9</f>
        <v>3495.6865305067217</v>
      </c>
      <c r="X10" s="308">
        <f>PersonalkostenGesamt*'Project Expenses'!X9</f>
        <v>3495.6865305067217</v>
      </c>
      <c r="Y10" s="308">
        <f>PersonalkostenGesamt*'Project Expenses'!Y9</f>
        <v>3495.6865305067217</v>
      </c>
      <c r="Z10" s="187">
        <f>PersonalkostenGesamt*'Project Expenses'!Z9</f>
        <v>2097.411918304033</v>
      </c>
      <c r="AA10" s="188">
        <f>PersonalkostenGesamt*'Project Expenses'!AA9</f>
        <v>2097.411918304033</v>
      </c>
      <c r="AB10" s="189">
        <f>PersonalkostenGesamt*'Project Expenses'!AB9</f>
        <v>2097.411918304033</v>
      </c>
      <c r="AC10" s="333">
        <f>SUM(H10:AB10)</f>
        <v>71312.005222337088</v>
      </c>
    </row>
    <row r="11" spans="1:32" s="43" customFormat="1" outlineLevel="2" x14ac:dyDescent="0.25">
      <c r="A11" s="382"/>
      <c r="B11" s="382">
        <f>'Personnel Expenses'!B6</f>
        <v>0</v>
      </c>
      <c r="C11" s="39" t="str">
        <f>'Personnel Expenses'!C6</f>
        <v>Team Assistance</v>
      </c>
      <c r="D11" s="39" t="str">
        <f>'Personnel Expenses'!D6</f>
        <v>Assistant</v>
      </c>
      <c r="E11" s="40" t="str">
        <f>'Personnel Expenses'!E6</f>
        <v>Planstelle</v>
      </c>
      <c r="F11" s="271">
        <f>'Personnel Expenses'!F6</f>
        <v>0</v>
      </c>
      <c r="G11" s="410">
        <f>'Personnel Expenses'!S6</f>
        <v>0</v>
      </c>
      <c r="H11" s="187">
        <f>PersonalkostenGesamt*'Project Expenses'!H10</f>
        <v>0</v>
      </c>
      <c r="I11" s="188">
        <f>PersonalkostenGesamt*'Project Expenses'!I10</f>
        <v>0</v>
      </c>
      <c r="J11" s="188">
        <f>PersonalkostenGesamt*'Project Expenses'!J10</f>
        <v>0</v>
      </c>
      <c r="K11" s="188">
        <f>PersonalkostenGesamt*'Project Expenses'!K10</f>
        <v>0</v>
      </c>
      <c r="L11" s="188">
        <f>PersonalkostenGesamt*'Project Expenses'!L10</f>
        <v>0</v>
      </c>
      <c r="M11" s="189">
        <f>PersonalkostenGesamt*'Project Expenses'!M10</f>
        <v>0</v>
      </c>
      <c r="N11" s="294">
        <f>PersonalkostenGesamt*'Project Expenses'!N10</f>
        <v>0</v>
      </c>
      <c r="O11" s="308">
        <f>PersonalkostenGesamt*'Project Expenses'!O10</f>
        <v>0</v>
      </c>
      <c r="P11" s="290">
        <f>PersonalkostenGesamt*'Project Expenses'!P10</f>
        <v>0</v>
      </c>
      <c r="Q11" s="143">
        <f>PersonalkostenGesamt*'Project Expenses'!Q10</f>
        <v>0</v>
      </c>
      <c r="R11" s="308">
        <f>PersonalkostenGesamt*'Project Expenses'!R10</f>
        <v>0</v>
      </c>
      <c r="S11" s="308">
        <f>PersonalkostenGesamt*'Project Expenses'!S10</f>
        <v>0</v>
      </c>
      <c r="T11" s="308">
        <f>PersonalkostenGesamt*'Project Expenses'!T10</f>
        <v>0</v>
      </c>
      <c r="U11" s="308">
        <f>PersonalkostenGesamt*'Project Expenses'!U10</f>
        <v>0</v>
      </c>
      <c r="V11" s="308">
        <f>PersonalkostenGesamt*'Project Expenses'!V10</f>
        <v>0</v>
      </c>
      <c r="W11" s="308">
        <f>PersonalkostenGesamt*'Project Expenses'!W10</f>
        <v>0</v>
      </c>
      <c r="X11" s="308">
        <f>PersonalkostenGesamt*'Project Expenses'!X10</f>
        <v>0</v>
      </c>
      <c r="Y11" s="308">
        <f>PersonalkostenGesamt*'Project Expenses'!Y10</f>
        <v>0</v>
      </c>
      <c r="Z11" s="187">
        <f>PersonalkostenGesamt*'Project Expenses'!Z10</f>
        <v>0</v>
      </c>
      <c r="AA11" s="188">
        <f>PersonalkostenGesamt*'Project Expenses'!AA10</f>
        <v>0</v>
      </c>
      <c r="AB11" s="189">
        <f>PersonalkostenGesamt*'Project Expenses'!AB10</f>
        <v>0</v>
      </c>
      <c r="AC11" s="333">
        <f t="shared" ref="AC11:AC74" si="0">SUM(H11:AB11)</f>
        <v>0</v>
      </c>
    </row>
    <row r="12" spans="1:32" s="43" customFormat="1" outlineLevel="2" x14ac:dyDescent="0.25">
      <c r="A12" s="382"/>
      <c r="B12" s="382">
        <f>'Personnel Expenses'!B7</f>
        <v>0</v>
      </c>
      <c r="C12" s="39" t="str">
        <f>'Personnel Expenses'!C7</f>
        <v>System Administrator</v>
      </c>
      <c r="D12" s="39" t="str">
        <f>'Personnel Expenses'!D7</f>
        <v>Junior</v>
      </c>
      <c r="E12" s="40" t="str">
        <f>'Personnel Expenses'!E7</f>
        <v>H. Mustermann</v>
      </c>
      <c r="F12" s="271">
        <f>'Personnel Expenses'!F7</f>
        <v>2000</v>
      </c>
      <c r="G12" s="410">
        <f>'Personnel Expenses'!S7</f>
        <v>2831.4261633919336</v>
      </c>
      <c r="H12" s="187">
        <f>PersonalkostenGesamt*'Project Expenses'!H11</f>
        <v>0</v>
      </c>
      <c r="I12" s="188">
        <f>PersonalkostenGesamt*'Project Expenses'!I11</f>
        <v>0</v>
      </c>
      <c r="J12" s="188">
        <f>PersonalkostenGesamt*'Project Expenses'!J11</f>
        <v>0</v>
      </c>
      <c r="K12" s="188">
        <f>PersonalkostenGesamt*'Project Expenses'!K11</f>
        <v>0</v>
      </c>
      <c r="L12" s="188">
        <f>PersonalkostenGesamt*'Project Expenses'!L11</f>
        <v>0</v>
      </c>
      <c r="M12" s="189">
        <f>PersonalkostenGesamt*'Project Expenses'!M11</f>
        <v>0</v>
      </c>
      <c r="N12" s="294">
        <f>PersonalkostenGesamt*'Project Expenses'!N11</f>
        <v>1415.7130816959668</v>
      </c>
      <c r="O12" s="308">
        <f>PersonalkostenGesamt*'Project Expenses'!O11</f>
        <v>1415.7130816959668</v>
      </c>
      <c r="P12" s="290">
        <f>PersonalkostenGesamt*'Project Expenses'!P11</f>
        <v>1415.7130816959668</v>
      </c>
      <c r="Q12" s="143">
        <f>PersonalkostenGesamt*'Project Expenses'!Q11</f>
        <v>1415.7130816959668</v>
      </c>
      <c r="R12" s="308">
        <f>PersonalkostenGesamt*'Project Expenses'!R11</f>
        <v>1415.7130816959668</v>
      </c>
      <c r="S12" s="308">
        <f>PersonalkostenGesamt*'Project Expenses'!S11</f>
        <v>1415.7130816959668</v>
      </c>
      <c r="T12" s="308">
        <f>PersonalkostenGesamt*'Project Expenses'!T11</f>
        <v>1415.7130816959668</v>
      </c>
      <c r="U12" s="308">
        <f>PersonalkostenGesamt*'Project Expenses'!U11</f>
        <v>1415.7130816959668</v>
      </c>
      <c r="V12" s="308">
        <f>PersonalkostenGesamt*'Project Expenses'!V11</f>
        <v>1415.7130816959668</v>
      </c>
      <c r="W12" s="308">
        <f>PersonalkostenGesamt*'Project Expenses'!W11</f>
        <v>1415.7130816959668</v>
      </c>
      <c r="X12" s="308">
        <f>PersonalkostenGesamt*'Project Expenses'!X11</f>
        <v>2831.4261633919336</v>
      </c>
      <c r="Y12" s="308">
        <f>PersonalkostenGesamt*'Project Expenses'!Y11</f>
        <v>2831.4261633919336</v>
      </c>
      <c r="Z12" s="187">
        <f>PersonalkostenGesamt*'Project Expenses'!Z11</f>
        <v>1415.7130816959668</v>
      </c>
      <c r="AA12" s="188">
        <f>PersonalkostenGesamt*'Project Expenses'!AA11</f>
        <v>1415.7130816959668</v>
      </c>
      <c r="AB12" s="189">
        <f>PersonalkostenGesamt*'Project Expenses'!AB11</f>
        <v>1415.7130816959668</v>
      </c>
      <c r="AC12" s="333">
        <f t="shared" si="0"/>
        <v>24067.122388831431</v>
      </c>
    </row>
    <row r="13" spans="1:32" s="408" customFormat="1" outlineLevel="1" x14ac:dyDescent="0.25">
      <c r="A13" s="396">
        <v>2</v>
      </c>
      <c r="B13" s="396" t="str">
        <f>'Personnel Expenses'!B8</f>
        <v>Project Management</v>
      </c>
      <c r="C13" s="397">
        <f>'Personnel Expenses'!C8</f>
        <v>0</v>
      </c>
      <c r="D13" s="397">
        <f>'Personnel Expenses'!D8</f>
        <v>0</v>
      </c>
      <c r="E13" s="398">
        <f>'Personnel Expenses'!E8</f>
        <v>0</v>
      </c>
      <c r="F13" s="399">
        <f>'Personnel Expenses'!F8</f>
        <v>0</v>
      </c>
      <c r="G13" s="411">
        <f>'Personnel Expenses'!S8</f>
        <v>0</v>
      </c>
      <c r="H13" s="400">
        <f>PersonalkostenGesamt*'Project Expenses'!H12</f>
        <v>0</v>
      </c>
      <c r="I13" s="401">
        <f>PersonalkostenGesamt*'Project Expenses'!I12</f>
        <v>0</v>
      </c>
      <c r="J13" s="401">
        <f>PersonalkostenGesamt*'Project Expenses'!J12</f>
        <v>0</v>
      </c>
      <c r="K13" s="401">
        <f>PersonalkostenGesamt*'Project Expenses'!K12</f>
        <v>0</v>
      </c>
      <c r="L13" s="401">
        <f>PersonalkostenGesamt*'Project Expenses'!L12</f>
        <v>0</v>
      </c>
      <c r="M13" s="402">
        <f>PersonalkostenGesamt*'Project Expenses'!M12</f>
        <v>0</v>
      </c>
      <c r="N13" s="403">
        <f>PersonalkostenGesamt*'Project Expenses'!N12</f>
        <v>0</v>
      </c>
      <c r="O13" s="404">
        <f>PersonalkostenGesamt*'Project Expenses'!O12</f>
        <v>0</v>
      </c>
      <c r="P13" s="405">
        <f>PersonalkostenGesamt*'Project Expenses'!P12</f>
        <v>0</v>
      </c>
      <c r="Q13" s="406">
        <f>PersonalkostenGesamt*'Project Expenses'!Q12</f>
        <v>0</v>
      </c>
      <c r="R13" s="404">
        <f>PersonalkostenGesamt*'Project Expenses'!R12</f>
        <v>0</v>
      </c>
      <c r="S13" s="404">
        <f>PersonalkostenGesamt*'Project Expenses'!S12</f>
        <v>0</v>
      </c>
      <c r="T13" s="404">
        <f>PersonalkostenGesamt*'Project Expenses'!T12</f>
        <v>0</v>
      </c>
      <c r="U13" s="404">
        <f>PersonalkostenGesamt*'Project Expenses'!U12</f>
        <v>0</v>
      </c>
      <c r="V13" s="404">
        <f>PersonalkostenGesamt*'Project Expenses'!V12</f>
        <v>0</v>
      </c>
      <c r="W13" s="404">
        <f>PersonalkostenGesamt*'Project Expenses'!W12</f>
        <v>0</v>
      </c>
      <c r="X13" s="404">
        <f>PersonalkostenGesamt*'Project Expenses'!X12</f>
        <v>0</v>
      </c>
      <c r="Y13" s="404">
        <f>PersonalkostenGesamt*'Project Expenses'!Y12</f>
        <v>0</v>
      </c>
      <c r="Z13" s="400">
        <f>PersonalkostenGesamt*'Project Expenses'!Z12</f>
        <v>0</v>
      </c>
      <c r="AA13" s="401">
        <f>PersonalkostenGesamt*'Project Expenses'!AA12</f>
        <v>0</v>
      </c>
      <c r="AB13" s="402">
        <f>PersonalkostenGesamt*'Project Expenses'!AB12</f>
        <v>0</v>
      </c>
      <c r="AC13" s="407">
        <f t="shared" si="0"/>
        <v>0</v>
      </c>
    </row>
    <row r="14" spans="1:32" s="43" customFormat="1" outlineLevel="2" x14ac:dyDescent="0.25">
      <c r="A14" s="382"/>
      <c r="B14" s="382">
        <f>'Personnel Expenses'!B9</f>
        <v>0</v>
      </c>
      <c r="C14" s="39" t="str">
        <f>'Personnel Expenses'!C9</f>
        <v>Project Manager</v>
      </c>
      <c r="D14" s="39" t="str">
        <f>'Personnel Expenses'!D9</f>
        <v>Lead</v>
      </c>
      <c r="E14" s="40" t="str">
        <f>'Personnel Expenses'!E9</f>
        <v>H. Mustermann</v>
      </c>
      <c r="F14" s="271">
        <f>'Personnel Expenses'!F9</f>
        <v>4000</v>
      </c>
      <c r="G14" s="410">
        <f>'Personnel Expenses'!S9</f>
        <v>5604.724095139607</v>
      </c>
      <c r="H14" s="187">
        <f>PersonalkostenGesamt*'Project Expenses'!H13</f>
        <v>0</v>
      </c>
      <c r="I14" s="188">
        <f>PersonalkostenGesamt*'Project Expenses'!I13</f>
        <v>0</v>
      </c>
      <c r="J14" s="188">
        <f>PersonalkostenGesamt*'Project Expenses'!J13</f>
        <v>0</v>
      </c>
      <c r="K14" s="188">
        <f>PersonalkostenGesamt*'Project Expenses'!K13</f>
        <v>0</v>
      </c>
      <c r="L14" s="188">
        <f>PersonalkostenGesamt*'Project Expenses'!L13</f>
        <v>0</v>
      </c>
      <c r="M14" s="189">
        <f>PersonalkostenGesamt*'Project Expenses'!M13</f>
        <v>0</v>
      </c>
      <c r="N14" s="294">
        <f>PersonalkostenGesamt*'Project Expenses'!N13</f>
        <v>5604.724095139607</v>
      </c>
      <c r="O14" s="308">
        <f>PersonalkostenGesamt*'Project Expenses'!O13</f>
        <v>5604.724095139607</v>
      </c>
      <c r="P14" s="290">
        <f>PersonalkostenGesamt*'Project Expenses'!P13</f>
        <v>5604.724095139607</v>
      </c>
      <c r="Q14" s="143">
        <f>PersonalkostenGesamt*'Project Expenses'!Q13</f>
        <v>5604.724095139607</v>
      </c>
      <c r="R14" s="308">
        <f>PersonalkostenGesamt*'Project Expenses'!R13</f>
        <v>5604.724095139607</v>
      </c>
      <c r="S14" s="308">
        <f>PersonalkostenGesamt*'Project Expenses'!S13</f>
        <v>5604.724095139607</v>
      </c>
      <c r="T14" s="308">
        <f>PersonalkostenGesamt*'Project Expenses'!T13</f>
        <v>5604.724095139607</v>
      </c>
      <c r="U14" s="308">
        <f>PersonalkostenGesamt*'Project Expenses'!U13</f>
        <v>5604.724095139607</v>
      </c>
      <c r="V14" s="308">
        <f>PersonalkostenGesamt*'Project Expenses'!V13</f>
        <v>5604.724095139607</v>
      </c>
      <c r="W14" s="308">
        <f>PersonalkostenGesamt*'Project Expenses'!W13</f>
        <v>5604.724095139607</v>
      </c>
      <c r="X14" s="308">
        <f>PersonalkostenGesamt*'Project Expenses'!X13</f>
        <v>5604.724095139607</v>
      </c>
      <c r="Y14" s="308">
        <f>PersonalkostenGesamt*'Project Expenses'!Y13</f>
        <v>5604.724095139607</v>
      </c>
      <c r="Z14" s="187">
        <f>PersonalkostenGesamt*'Project Expenses'!Z13</f>
        <v>5604.724095139607</v>
      </c>
      <c r="AA14" s="188">
        <f>PersonalkostenGesamt*'Project Expenses'!AA13</f>
        <v>5604.724095139607</v>
      </c>
      <c r="AB14" s="189">
        <f>PersonalkostenGesamt*'Project Expenses'!AB13</f>
        <v>5604.724095139607</v>
      </c>
      <c r="AC14" s="333">
        <f t="shared" si="0"/>
        <v>84070.861427094118</v>
      </c>
    </row>
    <row r="15" spans="1:32" s="43" customFormat="1" outlineLevel="2" x14ac:dyDescent="0.25">
      <c r="A15" s="382"/>
      <c r="B15" s="382">
        <f>'Personnel Expenses'!B10</f>
        <v>0</v>
      </c>
      <c r="C15" s="39" t="str">
        <f>'Personnel Expenses'!C10</f>
        <v>Project Manager (vicarious)</v>
      </c>
      <c r="D15" s="39" t="str">
        <f>'Personnel Expenses'!D10</f>
        <v>Junior</v>
      </c>
      <c r="E15" s="40" t="str">
        <f>'Personnel Expenses'!E10</f>
        <v>Planstelle</v>
      </c>
      <c r="F15" s="271">
        <f>'Personnel Expenses'!F10</f>
        <v>0</v>
      </c>
      <c r="G15" s="410">
        <f>'Personnel Expenses'!S10</f>
        <v>0</v>
      </c>
      <c r="H15" s="187">
        <f>PersonalkostenGesamt*'Project Expenses'!H14</f>
        <v>0</v>
      </c>
      <c r="I15" s="188">
        <f>PersonalkostenGesamt*'Project Expenses'!I14</f>
        <v>0</v>
      </c>
      <c r="J15" s="188">
        <f>PersonalkostenGesamt*'Project Expenses'!J14</f>
        <v>0</v>
      </c>
      <c r="K15" s="188">
        <f>PersonalkostenGesamt*'Project Expenses'!K14</f>
        <v>0</v>
      </c>
      <c r="L15" s="188">
        <f>PersonalkostenGesamt*'Project Expenses'!L14</f>
        <v>0</v>
      </c>
      <c r="M15" s="189">
        <f>PersonalkostenGesamt*'Project Expenses'!M14</f>
        <v>0</v>
      </c>
      <c r="N15" s="294">
        <f>PersonalkostenGesamt*'Project Expenses'!N14</f>
        <v>0</v>
      </c>
      <c r="O15" s="308">
        <f>PersonalkostenGesamt*'Project Expenses'!O14</f>
        <v>0</v>
      </c>
      <c r="P15" s="290">
        <f>PersonalkostenGesamt*'Project Expenses'!P14</f>
        <v>0</v>
      </c>
      <c r="Q15" s="143">
        <f>PersonalkostenGesamt*'Project Expenses'!Q14</f>
        <v>0</v>
      </c>
      <c r="R15" s="308">
        <f>PersonalkostenGesamt*'Project Expenses'!R14</f>
        <v>0</v>
      </c>
      <c r="S15" s="308">
        <f>PersonalkostenGesamt*'Project Expenses'!S14</f>
        <v>0</v>
      </c>
      <c r="T15" s="308">
        <f>PersonalkostenGesamt*'Project Expenses'!T14</f>
        <v>0</v>
      </c>
      <c r="U15" s="308">
        <f>PersonalkostenGesamt*'Project Expenses'!U14</f>
        <v>0</v>
      </c>
      <c r="V15" s="308">
        <f>PersonalkostenGesamt*'Project Expenses'!V14</f>
        <v>0</v>
      </c>
      <c r="W15" s="308">
        <f>PersonalkostenGesamt*'Project Expenses'!W14</f>
        <v>0</v>
      </c>
      <c r="X15" s="308">
        <f>PersonalkostenGesamt*'Project Expenses'!X14</f>
        <v>0</v>
      </c>
      <c r="Y15" s="308">
        <f>PersonalkostenGesamt*'Project Expenses'!Y14</f>
        <v>0</v>
      </c>
      <c r="Z15" s="187">
        <f>PersonalkostenGesamt*'Project Expenses'!Z14</f>
        <v>0</v>
      </c>
      <c r="AA15" s="188">
        <f>PersonalkostenGesamt*'Project Expenses'!AA14</f>
        <v>0</v>
      </c>
      <c r="AB15" s="189">
        <f>PersonalkostenGesamt*'Project Expenses'!AB14</f>
        <v>0</v>
      </c>
      <c r="AC15" s="333">
        <f t="shared" si="0"/>
        <v>0</v>
      </c>
    </row>
    <row r="16" spans="1:32" s="408" customFormat="1" outlineLevel="1" x14ac:dyDescent="0.25">
      <c r="A16" s="396">
        <v>3</v>
      </c>
      <c r="B16" s="396" t="str">
        <f>'Personnel Expenses'!B11</f>
        <v>Game Design</v>
      </c>
      <c r="C16" s="397">
        <f>'Personnel Expenses'!C11</f>
        <v>0</v>
      </c>
      <c r="D16" s="397">
        <f>'Personnel Expenses'!D11</f>
        <v>0</v>
      </c>
      <c r="E16" s="398">
        <f>'Personnel Expenses'!E11</f>
        <v>0</v>
      </c>
      <c r="F16" s="399">
        <f>'Personnel Expenses'!F11</f>
        <v>0</v>
      </c>
      <c r="G16" s="411">
        <f>'Personnel Expenses'!S11</f>
        <v>0</v>
      </c>
      <c r="H16" s="400">
        <f>PersonalkostenGesamt*'Project Expenses'!H15</f>
        <v>0</v>
      </c>
      <c r="I16" s="401">
        <f>PersonalkostenGesamt*'Project Expenses'!I15</f>
        <v>0</v>
      </c>
      <c r="J16" s="401">
        <f>PersonalkostenGesamt*'Project Expenses'!J15</f>
        <v>0</v>
      </c>
      <c r="K16" s="401">
        <f>PersonalkostenGesamt*'Project Expenses'!K15</f>
        <v>0</v>
      </c>
      <c r="L16" s="401">
        <f>PersonalkostenGesamt*'Project Expenses'!L15</f>
        <v>0</v>
      </c>
      <c r="M16" s="402">
        <f>PersonalkostenGesamt*'Project Expenses'!M15</f>
        <v>0</v>
      </c>
      <c r="N16" s="403">
        <f>PersonalkostenGesamt*'Project Expenses'!N15</f>
        <v>0</v>
      </c>
      <c r="O16" s="404">
        <f>PersonalkostenGesamt*'Project Expenses'!O15</f>
        <v>0</v>
      </c>
      <c r="P16" s="405">
        <f>PersonalkostenGesamt*'Project Expenses'!P15</f>
        <v>0</v>
      </c>
      <c r="Q16" s="406">
        <f>PersonalkostenGesamt*'Project Expenses'!Q15</f>
        <v>0</v>
      </c>
      <c r="R16" s="404">
        <f>PersonalkostenGesamt*'Project Expenses'!R15</f>
        <v>0</v>
      </c>
      <c r="S16" s="404">
        <f>PersonalkostenGesamt*'Project Expenses'!S15</f>
        <v>0</v>
      </c>
      <c r="T16" s="404">
        <f>PersonalkostenGesamt*'Project Expenses'!T15</f>
        <v>0</v>
      </c>
      <c r="U16" s="404">
        <f>PersonalkostenGesamt*'Project Expenses'!U15</f>
        <v>0</v>
      </c>
      <c r="V16" s="404">
        <f>PersonalkostenGesamt*'Project Expenses'!V15</f>
        <v>0</v>
      </c>
      <c r="W16" s="404">
        <f>PersonalkostenGesamt*'Project Expenses'!W15</f>
        <v>0</v>
      </c>
      <c r="X16" s="404">
        <f>PersonalkostenGesamt*'Project Expenses'!X15</f>
        <v>0</v>
      </c>
      <c r="Y16" s="404">
        <f>PersonalkostenGesamt*'Project Expenses'!Y15</f>
        <v>0</v>
      </c>
      <c r="Z16" s="400">
        <f>PersonalkostenGesamt*'Project Expenses'!Z15</f>
        <v>0</v>
      </c>
      <c r="AA16" s="401">
        <f>PersonalkostenGesamt*'Project Expenses'!AA15</f>
        <v>0</v>
      </c>
      <c r="AB16" s="402">
        <f>PersonalkostenGesamt*'Project Expenses'!AB15</f>
        <v>0</v>
      </c>
      <c r="AC16" s="407">
        <f t="shared" si="0"/>
        <v>0</v>
      </c>
    </row>
    <row r="17" spans="1:29" s="43" customFormat="1" outlineLevel="2" x14ac:dyDescent="0.25">
      <c r="A17" s="382"/>
      <c r="B17" s="382">
        <f>'Personnel Expenses'!B12</f>
        <v>0</v>
      </c>
      <c r="C17" s="39" t="str">
        <f>'Personnel Expenses'!C12</f>
        <v>Game Designer</v>
      </c>
      <c r="D17" s="39" t="str">
        <f>'Personnel Expenses'!D12</f>
        <v>Senior</v>
      </c>
      <c r="E17" s="40" t="str">
        <f>'Personnel Expenses'!E12</f>
        <v>H. Mustermann</v>
      </c>
      <c r="F17" s="271">
        <f>'Personnel Expenses'!F12</f>
        <v>3000</v>
      </c>
      <c r="G17" s="410">
        <f>'Personnel Expenses'!S12</f>
        <v>4218.0751292657706</v>
      </c>
      <c r="H17" s="187">
        <f>PersonalkostenGesamt*'Project Expenses'!H16</f>
        <v>4218.0751292657706</v>
      </c>
      <c r="I17" s="188">
        <f>PersonalkostenGesamt*'Project Expenses'!I16</f>
        <v>4218.0751292657706</v>
      </c>
      <c r="J17" s="188">
        <f>PersonalkostenGesamt*'Project Expenses'!J16</f>
        <v>4218.0751292657706</v>
      </c>
      <c r="K17" s="188">
        <f>PersonalkostenGesamt*'Project Expenses'!K16</f>
        <v>4218.0751292657706</v>
      </c>
      <c r="L17" s="188">
        <f>PersonalkostenGesamt*'Project Expenses'!L16</f>
        <v>4218.0751292657706</v>
      </c>
      <c r="M17" s="189">
        <f>PersonalkostenGesamt*'Project Expenses'!M16</f>
        <v>4218.0751292657706</v>
      </c>
      <c r="N17" s="294">
        <f>PersonalkostenGesamt*'Project Expenses'!N16</f>
        <v>4218.0751292657706</v>
      </c>
      <c r="O17" s="308">
        <f>PersonalkostenGesamt*'Project Expenses'!O16</f>
        <v>4218.0751292657706</v>
      </c>
      <c r="P17" s="290">
        <f>PersonalkostenGesamt*'Project Expenses'!P16</f>
        <v>4218.0751292657706</v>
      </c>
      <c r="Q17" s="143">
        <f>PersonalkostenGesamt*'Project Expenses'!Q16</f>
        <v>4218.0751292657706</v>
      </c>
      <c r="R17" s="308">
        <f>PersonalkostenGesamt*'Project Expenses'!R16</f>
        <v>4218.0751292657706</v>
      </c>
      <c r="S17" s="308">
        <f>PersonalkostenGesamt*'Project Expenses'!S16</f>
        <v>4218.0751292657706</v>
      </c>
      <c r="T17" s="308">
        <f>PersonalkostenGesamt*'Project Expenses'!T16</f>
        <v>4218.0751292657706</v>
      </c>
      <c r="U17" s="308">
        <f>PersonalkostenGesamt*'Project Expenses'!U16</f>
        <v>4218.0751292657706</v>
      </c>
      <c r="V17" s="308">
        <f>PersonalkostenGesamt*'Project Expenses'!V16</f>
        <v>4218.0751292657706</v>
      </c>
      <c r="W17" s="308">
        <f>PersonalkostenGesamt*'Project Expenses'!W16</f>
        <v>4218.0751292657706</v>
      </c>
      <c r="X17" s="308">
        <f>PersonalkostenGesamt*'Project Expenses'!X16</f>
        <v>4218.0751292657706</v>
      </c>
      <c r="Y17" s="308">
        <f>PersonalkostenGesamt*'Project Expenses'!Y16</f>
        <v>4218.0751292657706</v>
      </c>
      <c r="Z17" s="187">
        <f>PersonalkostenGesamt*'Project Expenses'!Z16</f>
        <v>2109.0375646328853</v>
      </c>
      <c r="AA17" s="188">
        <f>PersonalkostenGesamt*'Project Expenses'!AA16</f>
        <v>2109.0375646328853</v>
      </c>
      <c r="AB17" s="189">
        <f>PersonalkostenGesamt*'Project Expenses'!AB16</f>
        <v>2109.0375646328853</v>
      </c>
      <c r="AC17" s="333">
        <f t="shared" si="0"/>
        <v>82252.465020682546</v>
      </c>
    </row>
    <row r="18" spans="1:29" s="43" customFormat="1" outlineLevel="2" x14ac:dyDescent="0.25">
      <c r="A18" s="382"/>
      <c r="B18" s="382">
        <f>'Personnel Expenses'!B13</f>
        <v>0</v>
      </c>
      <c r="C18" s="39" t="str">
        <f>'Personnel Expenses'!C13</f>
        <v>Game Designer</v>
      </c>
      <c r="D18" s="39" t="str">
        <f>'Personnel Expenses'!D13</f>
        <v>Junior</v>
      </c>
      <c r="E18" s="40" t="str">
        <f>'Personnel Expenses'!E13</f>
        <v>H. Mustermann</v>
      </c>
      <c r="F18" s="271">
        <f>'Personnel Expenses'!F13</f>
        <v>2000</v>
      </c>
      <c r="G18" s="410">
        <f>'Personnel Expenses'!S13</f>
        <v>2831.4261633919336</v>
      </c>
      <c r="H18" s="187">
        <f>PersonalkostenGesamt*'Project Expenses'!H17</f>
        <v>2831.4261633919336</v>
      </c>
      <c r="I18" s="188">
        <f>PersonalkostenGesamt*'Project Expenses'!I17</f>
        <v>2831.4261633919336</v>
      </c>
      <c r="J18" s="188">
        <f>PersonalkostenGesamt*'Project Expenses'!J17</f>
        <v>2831.4261633919336</v>
      </c>
      <c r="K18" s="188">
        <f>PersonalkostenGesamt*'Project Expenses'!K17</f>
        <v>2831.4261633919336</v>
      </c>
      <c r="L18" s="188">
        <f>PersonalkostenGesamt*'Project Expenses'!L17</f>
        <v>2831.4261633919336</v>
      </c>
      <c r="M18" s="189">
        <f>PersonalkostenGesamt*'Project Expenses'!M17</f>
        <v>2831.4261633919336</v>
      </c>
      <c r="N18" s="294">
        <f>PersonalkostenGesamt*'Project Expenses'!N17</f>
        <v>2831.4261633919336</v>
      </c>
      <c r="O18" s="308">
        <f>PersonalkostenGesamt*'Project Expenses'!O17</f>
        <v>2831.4261633919336</v>
      </c>
      <c r="P18" s="290">
        <f>PersonalkostenGesamt*'Project Expenses'!P17</f>
        <v>2831.4261633919336</v>
      </c>
      <c r="Q18" s="143">
        <f>PersonalkostenGesamt*'Project Expenses'!Q17</f>
        <v>2831.4261633919336</v>
      </c>
      <c r="R18" s="308">
        <f>PersonalkostenGesamt*'Project Expenses'!R17</f>
        <v>2831.4261633919336</v>
      </c>
      <c r="S18" s="308">
        <f>PersonalkostenGesamt*'Project Expenses'!S17</f>
        <v>2831.4261633919336</v>
      </c>
      <c r="T18" s="308">
        <f>PersonalkostenGesamt*'Project Expenses'!T17</f>
        <v>2831.4261633919336</v>
      </c>
      <c r="U18" s="308">
        <f>PersonalkostenGesamt*'Project Expenses'!U17</f>
        <v>2831.4261633919336</v>
      </c>
      <c r="V18" s="308">
        <f>PersonalkostenGesamt*'Project Expenses'!V17</f>
        <v>2831.4261633919336</v>
      </c>
      <c r="W18" s="308">
        <f>PersonalkostenGesamt*'Project Expenses'!W17</f>
        <v>2831.4261633919336</v>
      </c>
      <c r="X18" s="308">
        <f>PersonalkostenGesamt*'Project Expenses'!X17</f>
        <v>2831.4261633919336</v>
      </c>
      <c r="Y18" s="308">
        <f>PersonalkostenGesamt*'Project Expenses'!Y17</f>
        <v>2831.4261633919336</v>
      </c>
      <c r="Z18" s="187">
        <f>PersonalkostenGesamt*'Project Expenses'!Z17</f>
        <v>1415.7130816959668</v>
      </c>
      <c r="AA18" s="188">
        <f>PersonalkostenGesamt*'Project Expenses'!AA17</f>
        <v>1415.7130816959668</v>
      </c>
      <c r="AB18" s="189">
        <f>PersonalkostenGesamt*'Project Expenses'!AB17</f>
        <v>1415.7130816959668</v>
      </c>
      <c r="AC18" s="333">
        <f t="shared" si="0"/>
        <v>55212.810186142691</v>
      </c>
    </row>
    <row r="19" spans="1:29" s="43" customFormat="1" outlineLevel="2" x14ac:dyDescent="0.25">
      <c r="A19" s="382"/>
      <c r="B19" s="382">
        <f>'Personnel Expenses'!B14</f>
        <v>0</v>
      </c>
      <c r="C19" s="39" t="str">
        <f>'Personnel Expenses'!C14</f>
        <v>Game Designer 1/2</v>
      </c>
      <c r="D19" s="39" t="str">
        <f>'Personnel Expenses'!D14</f>
        <v>temp</v>
      </c>
      <c r="E19" s="40" t="str">
        <f>'Personnel Expenses'!E14</f>
        <v>Planstelle</v>
      </c>
      <c r="F19" s="271">
        <f>'Personnel Expenses'!F14</f>
        <v>0</v>
      </c>
      <c r="G19" s="410">
        <f>'Personnel Expenses'!S14</f>
        <v>0</v>
      </c>
      <c r="H19" s="187">
        <f>PersonalkostenGesamt*'Project Expenses'!H18</f>
        <v>0</v>
      </c>
      <c r="I19" s="188">
        <f>PersonalkostenGesamt*'Project Expenses'!I18</f>
        <v>0</v>
      </c>
      <c r="J19" s="188">
        <f>PersonalkostenGesamt*'Project Expenses'!J18</f>
        <v>0</v>
      </c>
      <c r="K19" s="188">
        <f>PersonalkostenGesamt*'Project Expenses'!K18</f>
        <v>0</v>
      </c>
      <c r="L19" s="188">
        <f>PersonalkostenGesamt*'Project Expenses'!L18</f>
        <v>0</v>
      </c>
      <c r="M19" s="189">
        <f>PersonalkostenGesamt*'Project Expenses'!M18</f>
        <v>0</v>
      </c>
      <c r="N19" s="294">
        <f>PersonalkostenGesamt*'Project Expenses'!N18</f>
        <v>0</v>
      </c>
      <c r="O19" s="308">
        <f>PersonalkostenGesamt*'Project Expenses'!O18</f>
        <v>0</v>
      </c>
      <c r="P19" s="290">
        <f>PersonalkostenGesamt*'Project Expenses'!P18</f>
        <v>0</v>
      </c>
      <c r="Q19" s="143">
        <f>PersonalkostenGesamt*'Project Expenses'!Q18</f>
        <v>0</v>
      </c>
      <c r="R19" s="308">
        <f>PersonalkostenGesamt*'Project Expenses'!R18</f>
        <v>0</v>
      </c>
      <c r="S19" s="308">
        <f>PersonalkostenGesamt*'Project Expenses'!S18</f>
        <v>0</v>
      </c>
      <c r="T19" s="308">
        <f>PersonalkostenGesamt*'Project Expenses'!T18</f>
        <v>0</v>
      </c>
      <c r="U19" s="308">
        <f>PersonalkostenGesamt*'Project Expenses'!U18</f>
        <v>0</v>
      </c>
      <c r="V19" s="308">
        <f>PersonalkostenGesamt*'Project Expenses'!V18</f>
        <v>0</v>
      </c>
      <c r="W19" s="308">
        <f>PersonalkostenGesamt*'Project Expenses'!W18</f>
        <v>0</v>
      </c>
      <c r="X19" s="308">
        <f>PersonalkostenGesamt*'Project Expenses'!X18</f>
        <v>0</v>
      </c>
      <c r="Y19" s="308">
        <f>PersonalkostenGesamt*'Project Expenses'!Y18</f>
        <v>0</v>
      </c>
      <c r="Z19" s="187">
        <f>PersonalkostenGesamt*'Project Expenses'!Z18</f>
        <v>0</v>
      </c>
      <c r="AA19" s="188">
        <f>PersonalkostenGesamt*'Project Expenses'!AA18</f>
        <v>0</v>
      </c>
      <c r="AB19" s="189">
        <f>PersonalkostenGesamt*'Project Expenses'!AB18</f>
        <v>0</v>
      </c>
      <c r="AC19" s="333">
        <f t="shared" si="0"/>
        <v>0</v>
      </c>
    </row>
    <row r="20" spans="1:29" s="408" customFormat="1" outlineLevel="1" x14ac:dyDescent="0.25">
      <c r="A20" s="396">
        <v>4</v>
      </c>
      <c r="B20" s="396" t="str">
        <f>'Personnel Expenses'!B15</f>
        <v>Level Design</v>
      </c>
      <c r="C20" s="397">
        <f>'Personnel Expenses'!C15</f>
        <v>0</v>
      </c>
      <c r="D20" s="397">
        <f>'Personnel Expenses'!D15</f>
        <v>0</v>
      </c>
      <c r="E20" s="398">
        <f>'Personnel Expenses'!E15</f>
        <v>0</v>
      </c>
      <c r="F20" s="399">
        <f>'Personnel Expenses'!F15</f>
        <v>0</v>
      </c>
      <c r="G20" s="411">
        <f>'Personnel Expenses'!S15</f>
        <v>0</v>
      </c>
      <c r="H20" s="400">
        <f>PersonalkostenGesamt*'Project Expenses'!H19</f>
        <v>0</v>
      </c>
      <c r="I20" s="401">
        <f>PersonalkostenGesamt*'Project Expenses'!I19</f>
        <v>0</v>
      </c>
      <c r="J20" s="401">
        <f>PersonalkostenGesamt*'Project Expenses'!J19</f>
        <v>0</v>
      </c>
      <c r="K20" s="401">
        <f>PersonalkostenGesamt*'Project Expenses'!K19</f>
        <v>0</v>
      </c>
      <c r="L20" s="401">
        <f>PersonalkostenGesamt*'Project Expenses'!L19</f>
        <v>0</v>
      </c>
      <c r="M20" s="402">
        <f>PersonalkostenGesamt*'Project Expenses'!M19</f>
        <v>0</v>
      </c>
      <c r="N20" s="403">
        <f>PersonalkostenGesamt*'Project Expenses'!N19</f>
        <v>0</v>
      </c>
      <c r="O20" s="404">
        <f>PersonalkostenGesamt*'Project Expenses'!O19</f>
        <v>0</v>
      </c>
      <c r="P20" s="405">
        <f>PersonalkostenGesamt*'Project Expenses'!P19</f>
        <v>0</v>
      </c>
      <c r="Q20" s="406">
        <f>PersonalkostenGesamt*'Project Expenses'!Q19</f>
        <v>0</v>
      </c>
      <c r="R20" s="404">
        <f>PersonalkostenGesamt*'Project Expenses'!R19</f>
        <v>0</v>
      </c>
      <c r="S20" s="404">
        <f>PersonalkostenGesamt*'Project Expenses'!S19</f>
        <v>0</v>
      </c>
      <c r="T20" s="404">
        <f>PersonalkostenGesamt*'Project Expenses'!T19</f>
        <v>0</v>
      </c>
      <c r="U20" s="404">
        <f>PersonalkostenGesamt*'Project Expenses'!U19</f>
        <v>0</v>
      </c>
      <c r="V20" s="404">
        <f>PersonalkostenGesamt*'Project Expenses'!V19</f>
        <v>0</v>
      </c>
      <c r="W20" s="404">
        <f>PersonalkostenGesamt*'Project Expenses'!W19</f>
        <v>0</v>
      </c>
      <c r="X20" s="404">
        <f>PersonalkostenGesamt*'Project Expenses'!X19</f>
        <v>0</v>
      </c>
      <c r="Y20" s="404">
        <f>PersonalkostenGesamt*'Project Expenses'!Y19</f>
        <v>0</v>
      </c>
      <c r="Z20" s="400">
        <f>PersonalkostenGesamt*'Project Expenses'!Z19</f>
        <v>0</v>
      </c>
      <c r="AA20" s="401">
        <f>PersonalkostenGesamt*'Project Expenses'!AA19</f>
        <v>0</v>
      </c>
      <c r="AB20" s="402">
        <f>PersonalkostenGesamt*'Project Expenses'!AB19</f>
        <v>0</v>
      </c>
      <c r="AC20" s="407">
        <f t="shared" si="0"/>
        <v>0</v>
      </c>
    </row>
    <row r="21" spans="1:29" s="43" customFormat="1" outlineLevel="2" x14ac:dyDescent="0.25">
      <c r="A21" s="382"/>
      <c r="B21" s="382">
        <f>'Personnel Expenses'!B16</f>
        <v>0</v>
      </c>
      <c r="C21" s="39" t="str">
        <f>'Personnel Expenses'!C16</f>
        <v>Level Designer</v>
      </c>
      <c r="D21" s="39" t="str">
        <f>'Personnel Expenses'!D16</f>
        <v>Senior</v>
      </c>
      <c r="E21" s="40" t="str">
        <f>'Personnel Expenses'!E16</f>
        <v>Planstelle</v>
      </c>
      <c r="F21" s="271">
        <f>'Personnel Expenses'!F16</f>
        <v>0</v>
      </c>
      <c r="G21" s="410">
        <f>'Personnel Expenses'!S16</f>
        <v>0</v>
      </c>
      <c r="H21" s="187">
        <f>PersonalkostenGesamt*'Project Expenses'!H20</f>
        <v>0</v>
      </c>
      <c r="I21" s="188">
        <f>PersonalkostenGesamt*'Project Expenses'!I20</f>
        <v>0</v>
      </c>
      <c r="J21" s="188">
        <f>PersonalkostenGesamt*'Project Expenses'!J20</f>
        <v>0</v>
      </c>
      <c r="K21" s="188">
        <f>PersonalkostenGesamt*'Project Expenses'!K20</f>
        <v>0</v>
      </c>
      <c r="L21" s="188">
        <f>PersonalkostenGesamt*'Project Expenses'!L20</f>
        <v>0</v>
      </c>
      <c r="M21" s="189">
        <f>PersonalkostenGesamt*'Project Expenses'!M20</f>
        <v>0</v>
      </c>
      <c r="N21" s="294">
        <f>PersonalkostenGesamt*'Project Expenses'!N20</f>
        <v>0</v>
      </c>
      <c r="O21" s="308">
        <f>PersonalkostenGesamt*'Project Expenses'!O20</f>
        <v>0</v>
      </c>
      <c r="P21" s="290">
        <f>PersonalkostenGesamt*'Project Expenses'!P20</f>
        <v>0</v>
      </c>
      <c r="Q21" s="143">
        <f>PersonalkostenGesamt*'Project Expenses'!Q20</f>
        <v>0</v>
      </c>
      <c r="R21" s="308">
        <f>PersonalkostenGesamt*'Project Expenses'!R20</f>
        <v>0</v>
      </c>
      <c r="S21" s="308">
        <f>PersonalkostenGesamt*'Project Expenses'!S20</f>
        <v>0</v>
      </c>
      <c r="T21" s="308">
        <f>PersonalkostenGesamt*'Project Expenses'!T20</f>
        <v>0</v>
      </c>
      <c r="U21" s="308">
        <f>PersonalkostenGesamt*'Project Expenses'!U20</f>
        <v>0</v>
      </c>
      <c r="V21" s="308">
        <f>PersonalkostenGesamt*'Project Expenses'!V20</f>
        <v>0</v>
      </c>
      <c r="W21" s="308">
        <f>PersonalkostenGesamt*'Project Expenses'!W20</f>
        <v>0</v>
      </c>
      <c r="X21" s="308">
        <f>PersonalkostenGesamt*'Project Expenses'!X20</f>
        <v>0</v>
      </c>
      <c r="Y21" s="308">
        <f>PersonalkostenGesamt*'Project Expenses'!Y20</f>
        <v>0</v>
      </c>
      <c r="Z21" s="187">
        <f>PersonalkostenGesamt*'Project Expenses'!Z20</f>
        <v>0</v>
      </c>
      <c r="AA21" s="188">
        <f>PersonalkostenGesamt*'Project Expenses'!AA20</f>
        <v>0</v>
      </c>
      <c r="AB21" s="189">
        <f>PersonalkostenGesamt*'Project Expenses'!AB20</f>
        <v>0</v>
      </c>
      <c r="AC21" s="333">
        <f t="shared" si="0"/>
        <v>0</v>
      </c>
    </row>
    <row r="22" spans="1:29" s="43" customFormat="1" outlineLevel="2" x14ac:dyDescent="0.25">
      <c r="A22" s="382"/>
      <c r="B22" s="382">
        <f>'Personnel Expenses'!B17</f>
        <v>0</v>
      </c>
      <c r="C22" s="39" t="str">
        <f>'Personnel Expenses'!C17</f>
        <v>Level Designer</v>
      </c>
      <c r="D22" s="39" t="str">
        <f>'Personnel Expenses'!D17</f>
        <v>Junior</v>
      </c>
      <c r="E22" s="40" t="str">
        <f>'Personnel Expenses'!E17</f>
        <v>Planstelle</v>
      </c>
      <c r="F22" s="271">
        <f>'Personnel Expenses'!F17</f>
        <v>0</v>
      </c>
      <c r="G22" s="410">
        <f>'Personnel Expenses'!S17</f>
        <v>0</v>
      </c>
      <c r="H22" s="187">
        <f>PersonalkostenGesamt*'Project Expenses'!H21</f>
        <v>0</v>
      </c>
      <c r="I22" s="188">
        <f>PersonalkostenGesamt*'Project Expenses'!I21</f>
        <v>0</v>
      </c>
      <c r="J22" s="188">
        <f>PersonalkostenGesamt*'Project Expenses'!J21</f>
        <v>0</v>
      </c>
      <c r="K22" s="188">
        <f>PersonalkostenGesamt*'Project Expenses'!K21</f>
        <v>0</v>
      </c>
      <c r="L22" s="188">
        <f>PersonalkostenGesamt*'Project Expenses'!L21</f>
        <v>0</v>
      </c>
      <c r="M22" s="189">
        <f>PersonalkostenGesamt*'Project Expenses'!M21</f>
        <v>0</v>
      </c>
      <c r="N22" s="294">
        <f>PersonalkostenGesamt*'Project Expenses'!N21</f>
        <v>0</v>
      </c>
      <c r="O22" s="308">
        <f>PersonalkostenGesamt*'Project Expenses'!O21</f>
        <v>0</v>
      </c>
      <c r="P22" s="290">
        <f>PersonalkostenGesamt*'Project Expenses'!P21</f>
        <v>0</v>
      </c>
      <c r="Q22" s="143">
        <f>PersonalkostenGesamt*'Project Expenses'!Q21</f>
        <v>0</v>
      </c>
      <c r="R22" s="308">
        <f>PersonalkostenGesamt*'Project Expenses'!R21</f>
        <v>0</v>
      </c>
      <c r="S22" s="308">
        <f>PersonalkostenGesamt*'Project Expenses'!S21</f>
        <v>0</v>
      </c>
      <c r="T22" s="308">
        <f>PersonalkostenGesamt*'Project Expenses'!T21</f>
        <v>0</v>
      </c>
      <c r="U22" s="308">
        <f>PersonalkostenGesamt*'Project Expenses'!U21</f>
        <v>0</v>
      </c>
      <c r="V22" s="308">
        <f>PersonalkostenGesamt*'Project Expenses'!V21</f>
        <v>0</v>
      </c>
      <c r="W22" s="308">
        <f>PersonalkostenGesamt*'Project Expenses'!W21</f>
        <v>0</v>
      </c>
      <c r="X22" s="308">
        <f>PersonalkostenGesamt*'Project Expenses'!X21</f>
        <v>0</v>
      </c>
      <c r="Y22" s="308">
        <f>PersonalkostenGesamt*'Project Expenses'!Y21</f>
        <v>0</v>
      </c>
      <c r="Z22" s="187">
        <f>PersonalkostenGesamt*'Project Expenses'!Z21</f>
        <v>0</v>
      </c>
      <c r="AA22" s="188">
        <f>PersonalkostenGesamt*'Project Expenses'!AA21</f>
        <v>0</v>
      </c>
      <c r="AB22" s="189">
        <f>PersonalkostenGesamt*'Project Expenses'!AB21</f>
        <v>0</v>
      </c>
      <c r="AC22" s="333">
        <f t="shared" si="0"/>
        <v>0</v>
      </c>
    </row>
    <row r="23" spans="1:29" s="43" customFormat="1" outlineLevel="2" x14ac:dyDescent="0.25">
      <c r="A23" s="382"/>
      <c r="B23" s="382">
        <f>'Personnel Expenses'!B18</f>
        <v>0</v>
      </c>
      <c r="C23" s="39" t="str">
        <f>'Personnel Expenses'!C18</f>
        <v>Level Designer</v>
      </c>
      <c r="D23" s="39" t="str">
        <f>'Personnel Expenses'!D18</f>
        <v>temp</v>
      </c>
      <c r="E23" s="40" t="str">
        <f>'Personnel Expenses'!E18</f>
        <v>Planstelle</v>
      </c>
      <c r="F23" s="271">
        <f>'Personnel Expenses'!F18</f>
        <v>0</v>
      </c>
      <c r="G23" s="410">
        <f>'Personnel Expenses'!S18</f>
        <v>0</v>
      </c>
      <c r="H23" s="187">
        <f>PersonalkostenGesamt*'Project Expenses'!H22</f>
        <v>0</v>
      </c>
      <c r="I23" s="188">
        <f>PersonalkostenGesamt*'Project Expenses'!I22</f>
        <v>0</v>
      </c>
      <c r="J23" s="188">
        <f>PersonalkostenGesamt*'Project Expenses'!J22</f>
        <v>0</v>
      </c>
      <c r="K23" s="188">
        <f>PersonalkostenGesamt*'Project Expenses'!K22</f>
        <v>0</v>
      </c>
      <c r="L23" s="188">
        <f>PersonalkostenGesamt*'Project Expenses'!L22</f>
        <v>0</v>
      </c>
      <c r="M23" s="189">
        <f>PersonalkostenGesamt*'Project Expenses'!M22</f>
        <v>0</v>
      </c>
      <c r="N23" s="294">
        <f>PersonalkostenGesamt*'Project Expenses'!N22</f>
        <v>0</v>
      </c>
      <c r="O23" s="308">
        <f>PersonalkostenGesamt*'Project Expenses'!O22</f>
        <v>0</v>
      </c>
      <c r="P23" s="290">
        <f>PersonalkostenGesamt*'Project Expenses'!P22</f>
        <v>0</v>
      </c>
      <c r="Q23" s="143">
        <f>PersonalkostenGesamt*'Project Expenses'!Q22</f>
        <v>0</v>
      </c>
      <c r="R23" s="308">
        <f>PersonalkostenGesamt*'Project Expenses'!R22</f>
        <v>0</v>
      </c>
      <c r="S23" s="308">
        <f>PersonalkostenGesamt*'Project Expenses'!S22</f>
        <v>0</v>
      </c>
      <c r="T23" s="308">
        <f>PersonalkostenGesamt*'Project Expenses'!T22</f>
        <v>0</v>
      </c>
      <c r="U23" s="308">
        <f>PersonalkostenGesamt*'Project Expenses'!U22</f>
        <v>0</v>
      </c>
      <c r="V23" s="308">
        <f>PersonalkostenGesamt*'Project Expenses'!V22</f>
        <v>0</v>
      </c>
      <c r="W23" s="308">
        <f>PersonalkostenGesamt*'Project Expenses'!W22</f>
        <v>0</v>
      </c>
      <c r="X23" s="308">
        <f>PersonalkostenGesamt*'Project Expenses'!X22</f>
        <v>0</v>
      </c>
      <c r="Y23" s="308">
        <f>PersonalkostenGesamt*'Project Expenses'!Y22</f>
        <v>0</v>
      </c>
      <c r="Z23" s="187">
        <f>PersonalkostenGesamt*'Project Expenses'!Z22</f>
        <v>0</v>
      </c>
      <c r="AA23" s="188">
        <f>PersonalkostenGesamt*'Project Expenses'!AA22</f>
        <v>0</v>
      </c>
      <c r="AB23" s="189">
        <f>PersonalkostenGesamt*'Project Expenses'!AB22</f>
        <v>0</v>
      </c>
      <c r="AC23" s="333">
        <f t="shared" si="0"/>
        <v>0</v>
      </c>
    </row>
    <row r="24" spans="1:29" s="408" customFormat="1" outlineLevel="1" x14ac:dyDescent="0.25">
      <c r="A24" s="396">
        <v>5</v>
      </c>
      <c r="B24" s="396" t="str">
        <f>'Personnel Expenses'!B19</f>
        <v>Development</v>
      </c>
      <c r="C24" s="397">
        <f>'Personnel Expenses'!C19</f>
        <v>0</v>
      </c>
      <c r="D24" s="397">
        <f>'Personnel Expenses'!D19</f>
        <v>0</v>
      </c>
      <c r="E24" s="398">
        <f>'Personnel Expenses'!E19</f>
        <v>0</v>
      </c>
      <c r="F24" s="399">
        <f>'Personnel Expenses'!F19</f>
        <v>0</v>
      </c>
      <c r="G24" s="411">
        <f>'Personnel Expenses'!S19</f>
        <v>0</v>
      </c>
      <c r="H24" s="400">
        <f>PersonalkostenGesamt*'Project Expenses'!H23</f>
        <v>0</v>
      </c>
      <c r="I24" s="401">
        <f>PersonalkostenGesamt*'Project Expenses'!I23</f>
        <v>0</v>
      </c>
      <c r="J24" s="401">
        <f>PersonalkostenGesamt*'Project Expenses'!J23</f>
        <v>0</v>
      </c>
      <c r="K24" s="401">
        <f>PersonalkostenGesamt*'Project Expenses'!K23</f>
        <v>0</v>
      </c>
      <c r="L24" s="401">
        <f>PersonalkostenGesamt*'Project Expenses'!L23</f>
        <v>0</v>
      </c>
      <c r="M24" s="402">
        <f>PersonalkostenGesamt*'Project Expenses'!M23</f>
        <v>0</v>
      </c>
      <c r="N24" s="403">
        <f>PersonalkostenGesamt*'Project Expenses'!N23</f>
        <v>0</v>
      </c>
      <c r="O24" s="404">
        <f>PersonalkostenGesamt*'Project Expenses'!O23</f>
        <v>0</v>
      </c>
      <c r="P24" s="405">
        <f>PersonalkostenGesamt*'Project Expenses'!P23</f>
        <v>0</v>
      </c>
      <c r="Q24" s="406">
        <f>PersonalkostenGesamt*'Project Expenses'!Q23</f>
        <v>0</v>
      </c>
      <c r="R24" s="404">
        <f>PersonalkostenGesamt*'Project Expenses'!R23</f>
        <v>0</v>
      </c>
      <c r="S24" s="404">
        <f>PersonalkostenGesamt*'Project Expenses'!S23</f>
        <v>0</v>
      </c>
      <c r="T24" s="404">
        <f>PersonalkostenGesamt*'Project Expenses'!T23</f>
        <v>0</v>
      </c>
      <c r="U24" s="404">
        <f>PersonalkostenGesamt*'Project Expenses'!U23</f>
        <v>0</v>
      </c>
      <c r="V24" s="404">
        <f>PersonalkostenGesamt*'Project Expenses'!V23</f>
        <v>0</v>
      </c>
      <c r="W24" s="404">
        <f>PersonalkostenGesamt*'Project Expenses'!W23</f>
        <v>0</v>
      </c>
      <c r="X24" s="404">
        <f>PersonalkostenGesamt*'Project Expenses'!X23</f>
        <v>0</v>
      </c>
      <c r="Y24" s="404">
        <f>PersonalkostenGesamt*'Project Expenses'!Y23</f>
        <v>0</v>
      </c>
      <c r="Z24" s="400">
        <f>PersonalkostenGesamt*'Project Expenses'!Z23</f>
        <v>0</v>
      </c>
      <c r="AA24" s="401">
        <f>PersonalkostenGesamt*'Project Expenses'!AA23</f>
        <v>0</v>
      </c>
      <c r="AB24" s="402">
        <f>PersonalkostenGesamt*'Project Expenses'!AB23</f>
        <v>0</v>
      </c>
      <c r="AC24" s="407">
        <f t="shared" si="0"/>
        <v>0</v>
      </c>
    </row>
    <row r="25" spans="1:29" s="43" customFormat="1" outlineLevel="2" x14ac:dyDescent="0.25">
      <c r="A25" s="382"/>
      <c r="B25" s="382">
        <f>'Personnel Expenses'!B20</f>
        <v>0</v>
      </c>
      <c r="C25" s="39" t="str">
        <f>'Personnel Expenses'!C20</f>
        <v>Software Developer</v>
      </c>
      <c r="D25" s="39" t="str">
        <f>'Personnel Expenses'!D20</f>
        <v>Lead</v>
      </c>
      <c r="E25" s="40" t="str">
        <f>'Personnel Expenses'!E20</f>
        <v>H. Mustermann</v>
      </c>
      <c r="F25" s="271">
        <f>'Personnel Expenses'!F20</f>
        <v>4000</v>
      </c>
      <c r="G25" s="410">
        <f>'Personnel Expenses'!S20</f>
        <v>5604.724095139607</v>
      </c>
      <c r="H25" s="187">
        <f>PersonalkostenGesamt*'Project Expenses'!H24</f>
        <v>0</v>
      </c>
      <c r="I25" s="188">
        <f>PersonalkostenGesamt*'Project Expenses'!I24</f>
        <v>0</v>
      </c>
      <c r="J25" s="188">
        <f>PersonalkostenGesamt*'Project Expenses'!J24</f>
        <v>0</v>
      </c>
      <c r="K25" s="188">
        <f>PersonalkostenGesamt*'Project Expenses'!K24</f>
        <v>5604.724095139607</v>
      </c>
      <c r="L25" s="188">
        <f>PersonalkostenGesamt*'Project Expenses'!L24</f>
        <v>5604.724095139607</v>
      </c>
      <c r="M25" s="189">
        <f>PersonalkostenGesamt*'Project Expenses'!M24</f>
        <v>5604.724095139607</v>
      </c>
      <c r="N25" s="294">
        <f>PersonalkostenGesamt*'Project Expenses'!N24</f>
        <v>5604.724095139607</v>
      </c>
      <c r="O25" s="308">
        <f>PersonalkostenGesamt*'Project Expenses'!O24</f>
        <v>5604.724095139607</v>
      </c>
      <c r="P25" s="290">
        <f>PersonalkostenGesamt*'Project Expenses'!P24</f>
        <v>5604.724095139607</v>
      </c>
      <c r="Q25" s="143">
        <f>PersonalkostenGesamt*'Project Expenses'!Q24</f>
        <v>5604.724095139607</v>
      </c>
      <c r="R25" s="308">
        <f>PersonalkostenGesamt*'Project Expenses'!R24</f>
        <v>5604.724095139607</v>
      </c>
      <c r="S25" s="308">
        <f>PersonalkostenGesamt*'Project Expenses'!S24</f>
        <v>5604.724095139607</v>
      </c>
      <c r="T25" s="308">
        <f>PersonalkostenGesamt*'Project Expenses'!T24</f>
        <v>5604.724095139607</v>
      </c>
      <c r="U25" s="308">
        <f>PersonalkostenGesamt*'Project Expenses'!U24</f>
        <v>5604.724095139607</v>
      </c>
      <c r="V25" s="308">
        <f>PersonalkostenGesamt*'Project Expenses'!V24</f>
        <v>5604.724095139607</v>
      </c>
      <c r="W25" s="308">
        <f>PersonalkostenGesamt*'Project Expenses'!W24</f>
        <v>5604.724095139607</v>
      </c>
      <c r="X25" s="308">
        <f>PersonalkostenGesamt*'Project Expenses'!X24</f>
        <v>5604.724095139607</v>
      </c>
      <c r="Y25" s="308">
        <f>PersonalkostenGesamt*'Project Expenses'!Y24</f>
        <v>5604.724095139607</v>
      </c>
      <c r="Z25" s="187">
        <f>PersonalkostenGesamt*'Project Expenses'!Z24</f>
        <v>5604.724095139607</v>
      </c>
      <c r="AA25" s="188">
        <f>PersonalkostenGesamt*'Project Expenses'!AA24</f>
        <v>5604.724095139607</v>
      </c>
      <c r="AB25" s="189">
        <f>PersonalkostenGesamt*'Project Expenses'!AB24</f>
        <v>5604.724095139607</v>
      </c>
      <c r="AC25" s="333">
        <f t="shared" si="0"/>
        <v>100885.03371251294</v>
      </c>
    </row>
    <row r="26" spans="1:29" s="43" customFormat="1" outlineLevel="2" x14ac:dyDescent="0.25">
      <c r="A26" s="382"/>
      <c r="B26" s="382">
        <f>'Personnel Expenses'!B21</f>
        <v>0</v>
      </c>
      <c r="C26" s="39" t="str">
        <f>'Personnel Expenses'!C21</f>
        <v>Software Developer</v>
      </c>
      <c r="D26" s="39" t="str">
        <f>'Personnel Expenses'!D21</f>
        <v>Senior</v>
      </c>
      <c r="E26" s="40" t="str">
        <f>'Personnel Expenses'!E21</f>
        <v>H. Mustermann</v>
      </c>
      <c r="F26" s="271">
        <f>'Personnel Expenses'!F21</f>
        <v>3000</v>
      </c>
      <c r="G26" s="410">
        <f>'Personnel Expenses'!S21</f>
        <v>4218.0751292657706</v>
      </c>
      <c r="H26" s="187">
        <f>PersonalkostenGesamt*'Project Expenses'!H25</f>
        <v>0</v>
      </c>
      <c r="I26" s="188">
        <f>PersonalkostenGesamt*'Project Expenses'!I25</f>
        <v>0</v>
      </c>
      <c r="J26" s="188">
        <f>PersonalkostenGesamt*'Project Expenses'!J25</f>
        <v>0</v>
      </c>
      <c r="K26" s="188">
        <f>PersonalkostenGesamt*'Project Expenses'!K25</f>
        <v>4218.0751292657706</v>
      </c>
      <c r="L26" s="188">
        <f>PersonalkostenGesamt*'Project Expenses'!L25</f>
        <v>4218.0751292657706</v>
      </c>
      <c r="M26" s="189">
        <f>PersonalkostenGesamt*'Project Expenses'!M25</f>
        <v>4218.0751292657706</v>
      </c>
      <c r="N26" s="294">
        <f>PersonalkostenGesamt*'Project Expenses'!N25</f>
        <v>4218.0751292657706</v>
      </c>
      <c r="O26" s="308">
        <f>PersonalkostenGesamt*'Project Expenses'!O25</f>
        <v>4218.0751292657706</v>
      </c>
      <c r="P26" s="290">
        <f>PersonalkostenGesamt*'Project Expenses'!P25</f>
        <v>4218.0751292657706</v>
      </c>
      <c r="Q26" s="143">
        <f>PersonalkostenGesamt*'Project Expenses'!Q25</f>
        <v>4218.0751292657706</v>
      </c>
      <c r="R26" s="308">
        <f>PersonalkostenGesamt*'Project Expenses'!R25</f>
        <v>4218.0751292657706</v>
      </c>
      <c r="S26" s="308">
        <f>PersonalkostenGesamt*'Project Expenses'!S25</f>
        <v>4218.0751292657706</v>
      </c>
      <c r="T26" s="308">
        <f>PersonalkostenGesamt*'Project Expenses'!T25</f>
        <v>4218.0751292657706</v>
      </c>
      <c r="U26" s="308">
        <f>PersonalkostenGesamt*'Project Expenses'!U25</f>
        <v>4218.0751292657706</v>
      </c>
      <c r="V26" s="308">
        <f>PersonalkostenGesamt*'Project Expenses'!V25</f>
        <v>4218.0751292657706</v>
      </c>
      <c r="W26" s="308">
        <f>PersonalkostenGesamt*'Project Expenses'!W25</f>
        <v>4218.0751292657706</v>
      </c>
      <c r="X26" s="308">
        <f>PersonalkostenGesamt*'Project Expenses'!X25</f>
        <v>4218.0751292657706</v>
      </c>
      <c r="Y26" s="308">
        <f>PersonalkostenGesamt*'Project Expenses'!Y25</f>
        <v>4218.0751292657706</v>
      </c>
      <c r="Z26" s="187">
        <f>PersonalkostenGesamt*'Project Expenses'!Z25</f>
        <v>4218.0751292657706</v>
      </c>
      <c r="AA26" s="188">
        <f>PersonalkostenGesamt*'Project Expenses'!AA25</f>
        <v>4218.0751292657706</v>
      </c>
      <c r="AB26" s="189">
        <f>PersonalkostenGesamt*'Project Expenses'!AB25</f>
        <v>4218.0751292657706</v>
      </c>
      <c r="AC26" s="333">
        <f t="shared" si="0"/>
        <v>75925.352326783875</v>
      </c>
    </row>
    <row r="27" spans="1:29" s="43" customFormat="1" outlineLevel="2" x14ac:dyDescent="0.25">
      <c r="A27" s="382"/>
      <c r="B27" s="382">
        <f>'Personnel Expenses'!B22</f>
        <v>0</v>
      </c>
      <c r="C27" s="39" t="str">
        <f>'Personnel Expenses'!C22</f>
        <v>Software Developer</v>
      </c>
      <c r="D27" s="39" t="str">
        <f>'Personnel Expenses'!D22</f>
        <v>Senior</v>
      </c>
      <c r="E27" s="40" t="str">
        <f>'Personnel Expenses'!E22</f>
        <v>Planstelle</v>
      </c>
      <c r="F27" s="271">
        <f>'Personnel Expenses'!F22</f>
        <v>0</v>
      </c>
      <c r="G27" s="410">
        <f>'Personnel Expenses'!S22</f>
        <v>0</v>
      </c>
      <c r="H27" s="187">
        <f>PersonalkostenGesamt*'Project Expenses'!H26</f>
        <v>0</v>
      </c>
      <c r="I27" s="188">
        <f>PersonalkostenGesamt*'Project Expenses'!I26</f>
        <v>0</v>
      </c>
      <c r="J27" s="188">
        <f>PersonalkostenGesamt*'Project Expenses'!J26</f>
        <v>0</v>
      </c>
      <c r="K27" s="188">
        <f>PersonalkostenGesamt*'Project Expenses'!K26</f>
        <v>0</v>
      </c>
      <c r="L27" s="188">
        <f>PersonalkostenGesamt*'Project Expenses'!L26</f>
        <v>0</v>
      </c>
      <c r="M27" s="189">
        <f>PersonalkostenGesamt*'Project Expenses'!M26</f>
        <v>0</v>
      </c>
      <c r="N27" s="294">
        <f>PersonalkostenGesamt*'Project Expenses'!N26</f>
        <v>0</v>
      </c>
      <c r="O27" s="308">
        <f>PersonalkostenGesamt*'Project Expenses'!O26</f>
        <v>0</v>
      </c>
      <c r="P27" s="290">
        <f>PersonalkostenGesamt*'Project Expenses'!P26</f>
        <v>0</v>
      </c>
      <c r="Q27" s="143">
        <f>PersonalkostenGesamt*'Project Expenses'!Q26</f>
        <v>0</v>
      </c>
      <c r="R27" s="308">
        <f>PersonalkostenGesamt*'Project Expenses'!R26</f>
        <v>0</v>
      </c>
      <c r="S27" s="308">
        <f>PersonalkostenGesamt*'Project Expenses'!S26</f>
        <v>0</v>
      </c>
      <c r="T27" s="308">
        <f>PersonalkostenGesamt*'Project Expenses'!T26</f>
        <v>0</v>
      </c>
      <c r="U27" s="308">
        <f>PersonalkostenGesamt*'Project Expenses'!U26</f>
        <v>0</v>
      </c>
      <c r="V27" s="308">
        <f>PersonalkostenGesamt*'Project Expenses'!V26</f>
        <v>0</v>
      </c>
      <c r="W27" s="308">
        <f>PersonalkostenGesamt*'Project Expenses'!W26</f>
        <v>0</v>
      </c>
      <c r="X27" s="308">
        <f>PersonalkostenGesamt*'Project Expenses'!X26</f>
        <v>0</v>
      </c>
      <c r="Y27" s="308">
        <f>PersonalkostenGesamt*'Project Expenses'!Y26</f>
        <v>0</v>
      </c>
      <c r="Z27" s="187">
        <f>PersonalkostenGesamt*'Project Expenses'!Z26</f>
        <v>0</v>
      </c>
      <c r="AA27" s="188">
        <f>PersonalkostenGesamt*'Project Expenses'!AA26</f>
        <v>0</v>
      </c>
      <c r="AB27" s="189">
        <f>PersonalkostenGesamt*'Project Expenses'!AB26</f>
        <v>0</v>
      </c>
      <c r="AC27" s="333">
        <f t="shared" si="0"/>
        <v>0</v>
      </c>
    </row>
    <row r="28" spans="1:29" s="43" customFormat="1" outlineLevel="2" x14ac:dyDescent="0.25">
      <c r="A28" s="382"/>
      <c r="B28" s="382">
        <f>'Personnel Expenses'!B23</f>
        <v>0</v>
      </c>
      <c r="C28" s="39" t="str">
        <f>'Personnel Expenses'!C23</f>
        <v>Software Developer</v>
      </c>
      <c r="D28" s="39" t="str">
        <f>'Personnel Expenses'!D23</f>
        <v>Senior</v>
      </c>
      <c r="E28" s="40" t="str">
        <f>'Personnel Expenses'!E23</f>
        <v>Planstelle</v>
      </c>
      <c r="F28" s="271">
        <f>'Personnel Expenses'!F23</f>
        <v>0</v>
      </c>
      <c r="G28" s="410">
        <f>'Personnel Expenses'!S23</f>
        <v>0</v>
      </c>
      <c r="H28" s="187">
        <f>PersonalkostenGesamt*'Project Expenses'!H27</f>
        <v>0</v>
      </c>
      <c r="I28" s="188">
        <f>PersonalkostenGesamt*'Project Expenses'!I27</f>
        <v>0</v>
      </c>
      <c r="J28" s="188">
        <f>PersonalkostenGesamt*'Project Expenses'!J27</f>
        <v>0</v>
      </c>
      <c r="K28" s="188">
        <f>PersonalkostenGesamt*'Project Expenses'!K27</f>
        <v>0</v>
      </c>
      <c r="L28" s="188">
        <f>PersonalkostenGesamt*'Project Expenses'!L27</f>
        <v>0</v>
      </c>
      <c r="M28" s="189">
        <f>PersonalkostenGesamt*'Project Expenses'!M27</f>
        <v>0</v>
      </c>
      <c r="N28" s="294">
        <f>PersonalkostenGesamt*'Project Expenses'!N27</f>
        <v>0</v>
      </c>
      <c r="O28" s="308">
        <f>PersonalkostenGesamt*'Project Expenses'!O27</f>
        <v>0</v>
      </c>
      <c r="P28" s="290">
        <f>PersonalkostenGesamt*'Project Expenses'!P27</f>
        <v>0</v>
      </c>
      <c r="Q28" s="143">
        <f>PersonalkostenGesamt*'Project Expenses'!Q27</f>
        <v>0</v>
      </c>
      <c r="R28" s="308">
        <f>PersonalkostenGesamt*'Project Expenses'!R27</f>
        <v>0</v>
      </c>
      <c r="S28" s="308">
        <f>PersonalkostenGesamt*'Project Expenses'!S27</f>
        <v>0</v>
      </c>
      <c r="T28" s="308">
        <f>PersonalkostenGesamt*'Project Expenses'!T27</f>
        <v>0</v>
      </c>
      <c r="U28" s="308">
        <f>PersonalkostenGesamt*'Project Expenses'!U27</f>
        <v>0</v>
      </c>
      <c r="V28" s="308">
        <f>PersonalkostenGesamt*'Project Expenses'!V27</f>
        <v>0</v>
      </c>
      <c r="W28" s="308">
        <f>PersonalkostenGesamt*'Project Expenses'!W27</f>
        <v>0</v>
      </c>
      <c r="X28" s="308">
        <f>PersonalkostenGesamt*'Project Expenses'!X27</f>
        <v>0</v>
      </c>
      <c r="Y28" s="308">
        <f>PersonalkostenGesamt*'Project Expenses'!Y27</f>
        <v>0</v>
      </c>
      <c r="Z28" s="187">
        <f>PersonalkostenGesamt*'Project Expenses'!Z27</f>
        <v>0</v>
      </c>
      <c r="AA28" s="188">
        <f>PersonalkostenGesamt*'Project Expenses'!AA27</f>
        <v>0</v>
      </c>
      <c r="AB28" s="189">
        <f>PersonalkostenGesamt*'Project Expenses'!AB27</f>
        <v>0</v>
      </c>
      <c r="AC28" s="333">
        <f t="shared" si="0"/>
        <v>0</v>
      </c>
    </row>
    <row r="29" spans="1:29" s="43" customFormat="1" outlineLevel="2" x14ac:dyDescent="0.25">
      <c r="A29" s="382"/>
      <c r="B29" s="382">
        <f>'Personnel Expenses'!B24</f>
        <v>0</v>
      </c>
      <c r="C29" s="39" t="str">
        <f>'Personnel Expenses'!C24</f>
        <v>Software Developer</v>
      </c>
      <c r="D29" s="39" t="str">
        <f>'Personnel Expenses'!D24</f>
        <v>Junior</v>
      </c>
      <c r="E29" s="40" t="str">
        <f>'Personnel Expenses'!E24</f>
        <v>H. Mustermann</v>
      </c>
      <c r="F29" s="271">
        <f>'Personnel Expenses'!F24</f>
        <v>2000</v>
      </c>
      <c r="G29" s="410">
        <f>'Personnel Expenses'!S24</f>
        <v>2831.4261633919336</v>
      </c>
      <c r="H29" s="187">
        <f>PersonalkostenGesamt*'Project Expenses'!H28</f>
        <v>0</v>
      </c>
      <c r="I29" s="188">
        <f>PersonalkostenGesamt*'Project Expenses'!I28</f>
        <v>0</v>
      </c>
      <c r="J29" s="188">
        <f>PersonalkostenGesamt*'Project Expenses'!J28</f>
        <v>0</v>
      </c>
      <c r="K29" s="188">
        <f>PersonalkostenGesamt*'Project Expenses'!K28</f>
        <v>0</v>
      </c>
      <c r="L29" s="188">
        <f>PersonalkostenGesamt*'Project Expenses'!L28</f>
        <v>0</v>
      </c>
      <c r="M29" s="189">
        <f>PersonalkostenGesamt*'Project Expenses'!M28</f>
        <v>0</v>
      </c>
      <c r="N29" s="294">
        <f>PersonalkostenGesamt*'Project Expenses'!N28</f>
        <v>0</v>
      </c>
      <c r="O29" s="308">
        <f>PersonalkostenGesamt*'Project Expenses'!O28</f>
        <v>0</v>
      </c>
      <c r="P29" s="290">
        <f>PersonalkostenGesamt*'Project Expenses'!P28</f>
        <v>0</v>
      </c>
      <c r="Q29" s="143">
        <f>PersonalkostenGesamt*'Project Expenses'!Q28</f>
        <v>0</v>
      </c>
      <c r="R29" s="308">
        <f>PersonalkostenGesamt*'Project Expenses'!R28</f>
        <v>0</v>
      </c>
      <c r="S29" s="308">
        <f>PersonalkostenGesamt*'Project Expenses'!S28</f>
        <v>2831.4261633919336</v>
      </c>
      <c r="T29" s="308">
        <f>PersonalkostenGesamt*'Project Expenses'!T28</f>
        <v>2831.4261633919336</v>
      </c>
      <c r="U29" s="308">
        <f>PersonalkostenGesamt*'Project Expenses'!U28</f>
        <v>2831.4261633919336</v>
      </c>
      <c r="V29" s="308">
        <f>PersonalkostenGesamt*'Project Expenses'!V28</f>
        <v>2831.4261633919336</v>
      </c>
      <c r="W29" s="308">
        <f>PersonalkostenGesamt*'Project Expenses'!W28</f>
        <v>2831.4261633919336</v>
      </c>
      <c r="X29" s="308">
        <f>PersonalkostenGesamt*'Project Expenses'!X28</f>
        <v>2831.4261633919336</v>
      </c>
      <c r="Y29" s="308">
        <f>PersonalkostenGesamt*'Project Expenses'!Y28</f>
        <v>2831.4261633919336</v>
      </c>
      <c r="Z29" s="187">
        <f>PersonalkostenGesamt*'Project Expenses'!Z28</f>
        <v>0</v>
      </c>
      <c r="AA29" s="188">
        <f>PersonalkostenGesamt*'Project Expenses'!AA28</f>
        <v>0</v>
      </c>
      <c r="AB29" s="189">
        <f>PersonalkostenGesamt*'Project Expenses'!AB28</f>
        <v>0</v>
      </c>
      <c r="AC29" s="333">
        <f t="shared" si="0"/>
        <v>19819.983143743535</v>
      </c>
    </row>
    <row r="30" spans="1:29" s="43" customFormat="1" outlineLevel="2" x14ac:dyDescent="0.25">
      <c r="A30" s="382"/>
      <c r="B30" s="382">
        <f>'Personnel Expenses'!B25</f>
        <v>0</v>
      </c>
      <c r="C30" s="39" t="str">
        <f>'Personnel Expenses'!C25</f>
        <v>Software Developer 1/2</v>
      </c>
      <c r="D30" s="39" t="str">
        <f>'Personnel Expenses'!D25</f>
        <v>temp</v>
      </c>
      <c r="E30" s="40" t="str">
        <f>'Personnel Expenses'!E25</f>
        <v>H. Mustermann</v>
      </c>
      <c r="F30" s="271">
        <f>'Personnel Expenses'!F25</f>
        <v>1000</v>
      </c>
      <c r="G30" s="410">
        <f>'Personnel Expenses'!S25</f>
        <v>1386.6489658738365</v>
      </c>
      <c r="H30" s="187">
        <f>PersonalkostenGesamt*'Project Expenses'!H29</f>
        <v>0</v>
      </c>
      <c r="I30" s="188">
        <f>PersonalkostenGesamt*'Project Expenses'!I29</f>
        <v>0</v>
      </c>
      <c r="J30" s="188">
        <f>PersonalkostenGesamt*'Project Expenses'!J29</f>
        <v>0</v>
      </c>
      <c r="K30" s="188">
        <f>PersonalkostenGesamt*'Project Expenses'!K29</f>
        <v>0</v>
      </c>
      <c r="L30" s="188">
        <f>PersonalkostenGesamt*'Project Expenses'!L29</f>
        <v>0</v>
      </c>
      <c r="M30" s="189">
        <f>PersonalkostenGesamt*'Project Expenses'!M29</f>
        <v>0</v>
      </c>
      <c r="N30" s="294">
        <f>PersonalkostenGesamt*'Project Expenses'!N29</f>
        <v>0</v>
      </c>
      <c r="O30" s="308">
        <f>PersonalkostenGesamt*'Project Expenses'!O29</f>
        <v>0</v>
      </c>
      <c r="P30" s="290">
        <f>PersonalkostenGesamt*'Project Expenses'!P29</f>
        <v>0</v>
      </c>
      <c r="Q30" s="143">
        <f>PersonalkostenGesamt*'Project Expenses'!Q29</f>
        <v>0</v>
      </c>
      <c r="R30" s="308">
        <f>PersonalkostenGesamt*'Project Expenses'!R29</f>
        <v>0</v>
      </c>
      <c r="S30" s="308">
        <f>PersonalkostenGesamt*'Project Expenses'!S29</f>
        <v>1386.6489658738365</v>
      </c>
      <c r="T30" s="308">
        <f>PersonalkostenGesamt*'Project Expenses'!T29</f>
        <v>1386.6489658738365</v>
      </c>
      <c r="U30" s="308">
        <f>PersonalkostenGesamt*'Project Expenses'!U29</f>
        <v>1386.6489658738365</v>
      </c>
      <c r="V30" s="308">
        <f>PersonalkostenGesamt*'Project Expenses'!V29</f>
        <v>1386.6489658738365</v>
      </c>
      <c r="W30" s="308">
        <f>PersonalkostenGesamt*'Project Expenses'!W29</f>
        <v>1386.6489658738365</v>
      </c>
      <c r="X30" s="308">
        <f>PersonalkostenGesamt*'Project Expenses'!X29</f>
        <v>1386.6489658738365</v>
      </c>
      <c r="Y30" s="308">
        <f>PersonalkostenGesamt*'Project Expenses'!Y29</f>
        <v>1386.6489658738365</v>
      </c>
      <c r="Z30" s="187">
        <f>PersonalkostenGesamt*'Project Expenses'!Z29</f>
        <v>0</v>
      </c>
      <c r="AA30" s="188">
        <f>PersonalkostenGesamt*'Project Expenses'!AA29</f>
        <v>0</v>
      </c>
      <c r="AB30" s="189">
        <f>PersonalkostenGesamt*'Project Expenses'!AB29</f>
        <v>0</v>
      </c>
      <c r="AC30" s="333">
        <f t="shared" si="0"/>
        <v>9706.5427611168561</v>
      </c>
    </row>
    <row r="31" spans="1:29" s="43" customFormat="1" outlineLevel="2" x14ac:dyDescent="0.25">
      <c r="A31" s="382"/>
      <c r="B31" s="382">
        <f>'Personnel Expenses'!B26</f>
        <v>0</v>
      </c>
      <c r="C31" s="39" t="str">
        <f>'Personnel Expenses'!C26</f>
        <v>Software Developer 1/2</v>
      </c>
      <c r="D31" s="39" t="str">
        <f>'Personnel Expenses'!D26</f>
        <v>temp</v>
      </c>
      <c r="E31" s="40" t="str">
        <f>'Personnel Expenses'!E26</f>
        <v>Planstelle</v>
      </c>
      <c r="F31" s="271">
        <f>'Personnel Expenses'!F26</f>
        <v>0</v>
      </c>
      <c r="G31" s="410">
        <f>'Personnel Expenses'!S26</f>
        <v>0</v>
      </c>
      <c r="H31" s="187">
        <f>PersonalkostenGesamt*'Project Expenses'!H30</f>
        <v>0</v>
      </c>
      <c r="I31" s="188">
        <f>PersonalkostenGesamt*'Project Expenses'!I30</f>
        <v>0</v>
      </c>
      <c r="J31" s="188">
        <f>PersonalkostenGesamt*'Project Expenses'!J30</f>
        <v>0</v>
      </c>
      <c r="K31" s="188">
        <f>PersonalkostenGesamt*'Project Expenses'!K30</f>
        <v>0</v>
      </c>
      <c r="L31" s="188">
        <f>PersonalkostenGesamt*'Project Expenses'!L30</f>
        <v>0</v>
      </c>
      <c r="M31" s="189">
        <f>PersonalkostenGesamt*'Project Expenses'!M30</f>
        <v>0</v>
      </c>
      <c r="N31" s="294">
        <f>PersonalkostenGesamt*'Project Expenses'!N30</f>
        <v>0</v>
      </c>
      <c r="O31" s="308">
        <f>PersonalkostenGesamt*'Project Expenses'!O30</f>
        <v>0</v>
      </c>
      <c r="P31" s="290">
        <f>PersonalkostenGesamt*'Project Expenses'!P30</f>
        <v>0</v>
      </c>
      <c r="Q31" s="143">
        <f>PersonalkostenGesamt*'Project Expenses'!Q30</f>
        <v>0</v>
      </c>
      <c r="R31" s="308">
        <f>PersonalkostenGesamt*'Project Expenses'!R30</f>
        <v>0</v>
      </c>
      <c r="S31" s="308">
        <f>PersonalkostenGesamt*'Project Expenses'!S30</f>
        <v>0</v>
      </c>
      <c r="T31" s="308">
        <f>PersonalkostenGesamt*'Project Expenses'!T30</f>
        <v>0</v>
      </c>
      <c r="U31" s="308">
        <f>PersonalkostenGesamt*'Project Expenses'!U30</f>
        <v>0</v>
      </c>
      <c r="V31" s="308">
        <f>PersonalkostenGesamt*'Project Expenses'!V30</f>
        <v>0</v>
      </c>
      <c r="W31" s="308">
        <f>PersonalkostenGesamt*'Project Expenses'!W30</f>
        <v>0</v>
      </c>
      <c r="X31" s="308">
        <f>PersonalkostenGesamt*'Project Expenses'!X30</f>
        <v>0</v>
      </c>
      <c r="Y31" s="308">
        <f>PersonalkostenGesamt*'Project Expenses'!Y30</f>
        <v>0</v>
      </c>
      <c r="Z31" s="187">
        <f>PersonalkostenGesamt*'Project Expenses'!Z30</f>
        <v>0</v>
      </c>
      <c r="AA31" s="188">
        <f>PersonalkostenGesamt*'Project Expenses'!AA30</f>
        <v>0</v>
      </c>
      <c r="AB31" s="189">
        <f>PersonalkostenGesamt*'Project Expenses'!AB30</f>
        <v>0</v>
      </c>
      <c r="AC31" s="333">
        <f t="shared" si="0"/>
        <v>0</v>
      </c>
    </row>
    <row r="32" spans="1:29" s="408" customFormat="1" outlineLevel="1" x14ac:dyDescent="0.25">
      <c r="A32" s="396">
        <v>6</v>
      </c>
      <c r="B32" s="396" t="str">
        <f>'Personnel Expenses'!B27</f>
        <v>Arts &amp; Animations</v>
      </c>
      <c r="C32" s="397">
        <f>'Personnel Expenses'!C27</f>
        <v>0</v>
      </c>
      <c r="D32" s="397">
        <f>'Personnel Expenses'!D27</f>
        <v>0</v>
      </c>
      <c r="E32" s="398">
        <f>'Personnel Expenses'!E27</f>
        <v>0</v>
      </c>
      <c r="F32" s="399">
        <f>'Personnel Expenses'!F27</f>
        <v>0</v>
      </c>
      <c r="G32" s="411">
        <f>'Personnel Expenses'!S27</f>
        <v>0</v>
      </c>
      <c r="H32" s="400">
        <f>PersonalkostenGesamt*'Project Expenses'!H31</f>
        <v>0</v>
      </c>
      <c r="I32" s="401">
        <f>PersonalkostenGesamt*'Project Expenses'!I31</f>
        <v>0</v>
      </c>
      <c r="J32" s="401">
        <f>PersonalkostenGesamt*'Project Expenses'!J31</f>
        <v>0</v>
      </c>
      <c r="K32" s="401">
        <f>PersonalkostenGesamt*'Project Expenses'!K31</f>
        <v>0</v>
      </c>
      <c r="L32" s="401">
        <f>PersonalkostenGesamt*'Project Expenses'!L31</f>
        <v>0</v>
      </c>
      <c r="M32" s="402">
        <f>PersonalkostenGesamt*'Project Expenses'!M31</f>
        <v>0</v>
      </c>
      <c r="N32" s="403">
        <f>PersonalkostenGesamt*'Project Expenses'!N31</f>
        <v>0</v>
      </c>
      <c r="O32" s="404">
        <f>PersonalkostenGesamt*'Project Expenses'!O31</f>
        <v>0</v>
      </c>
      <c r="P32" s="405">
        <f>PersonalkostenGesamt*'Project Expenses'!P31</f>
        <v>0</v>
      </c>
      <c r="Q32" s="406">
        <f>PersonalkostenGesamt*'Project Expenses'!Q31</f>
        <v>0</v>
      </c>
      <c r="R32" s="404">
        <f>PersonalkostenGesamt*'Project Expenses'!R31</f>
        <v>0</v>
      </c>
      <c r="S32" s="404">
        <f>PersonalkostenGesamt*'Project Expenses'!S31</f>
        <v>0</v>
      </c>
      <c r="T32" s="404">
        <f>PersonalkostenGesamt*'Project Expenses'!T31</f>
        <v>0</v>
      </c>
      <c r="U32" s="404">
        <f>PersonalkostenGesamt*'Project Expenses'!U31</f>
        <v>0</v>
      </c>
      <c r="V32" s="404">
        <f>PersonalkostenGesamt*'Project Expenses'!V31</f>
        <v>0</v>
      </c>
      <c r="W32" s="404">
        <f>PersonalkostenGesamt*'Project Expenses'!W31</f>
        <v>0</v>
      </c>
      <c r="X32" s="404">
        <f>PersonalkostenGesamt*'Project Expenses'!X31</f>
        <v>0</v>
      </c>
      <c r="Y32" s="404">
        <f>PersonalkostenGesamt*'Project Expenses'!Y31</f>
        <v>0</v>
      </c>
      <c r="Z32" s="400">
        <f>PersonalkostenGesamt*'Project Expenses'!Z31</f>
        <v>0</v>
      </c>
      <c r="AA32" s="401">
        <f>PersonalkostenGesamt*'Project Expenses'!AA31</f>
        <v>0</v>
      </c>
      <c r="AB32" s="402">
        <f>PersonalkostenGesamt*'Project Expenses'!AB31</f>
        <v>0</v>
      </c>
      <c r="AC32" s="407">
        <f t="shared" si="0"/>
        <v>0</v>
      </c>
    </row>
    <row r="33" spans="1:29" s="43" customFormat="1" outlineLevel="2" x14ac:dyDescent="0.25">
      <c r="A33" s="382"/>
      <c r="B33" s="382">
        <f>'Personnel Expenses'!B28</f>
        <v>0</v>
      </c>
      <c r="C33" s="39" t="str">
        <f>'Personnel Expenses'!C28</f>
        <v>3D Artist</v>
      </c>
      <c r="D33" s="39" t="str">
        <f>'Personnel Expenses'!D28</f>
        <v>Lead</v>
      </c>
      <c r="E33" s="40" t="str">
        <f>'Personnel Expenses'!E28</f>
        <v>H. Mustermann</v>
      </c>
      <c r="F33" s="271">
        <f>'Personnel Expenses'!F28</f>
        <v>4000</v>
      </c>
      <c r="G33" s="410">
        <f>'Personnel Expenses'!S28</f>
        <v>5604.724095139607</v>
      </c>
      <c r="H33" s="187">
        <f>PersonalkostenGesamt*'Project Expenses'!H32</f>
        <v>0</v>
      </c>
      <c r="I33" s="188">
        <f>PersonalkostenGesamt*'Project Expenses'!I32</f>
        <v>0</v>
      </c>
      <c r="J33" s="188">
        <f>PersonalkostenGesamt*'Project Expenses'!J32</f>
        <v>0</v>
      </c>
      <c r="K33" s="188">
        <f>PersonalkostenGesamt*'Project Expenses'!K32</f>
        <v>5604.724095139607</v>
      </c>
      <c r="L33" s="188">
        <f>PersonalkostenGesamt*'Project Expenses'!L32</f>
        <v>5604.724095139607</v>
      </c>
      <c r="M33" s="189">
        <f>PersonalkostenGesamt*'Project Expenses'!M32</f>
        <v>5604.724095139607</v>
      </c>
      <c r="N33" s="294">
        <f>PersonalkostenGesamt*'Project Expenses'!N32</f>
        <v>5604.724095139607</v>
      </c>
      <c r="O33" s="308">
        <f>PersonalkostenGesamt*'Project Expenses'!O32</f>
        <v>5604.724095139607</v>
      </c>
      <c r="P33" s="290">
        <f>PersonalkostenGesamt*'Project Expenses'!P32</f>
        <v>5604.724095139607</v>
      </c>
      <c r="Q33" s="143">
        <f>PersonalkostenGesamt*'Project Expenses'!Q32</f>
        <v>5604.724095139607</v>
      </c>
      <c r="R33" s="308">
        <f>PersonalkostenGesamt*'Project Expenses'!R32</f>
        <v>5604.724095139607</v>
      </c>
      <c r="S33" s="308">
        <f>PersonalkostenGesamt*'Project Expenses'!S32</f>
        <v>5604.724095139607</v>
      </c>
      <c r="T33" s="308">
        <f>PersonalkostenGesamt*'Project Expenses'!T32</f>
        <v>5604.724095139607</v>
      </c>
      <c r="U33" s="308">
        <f>PersonalkostenGesamt*'Project Expenses'!U32</f>
        <v>5604.724095139607</v>
      </c>
      <c r="V33" s="308">
        <f>PersonalkostenGesamt*'Project Expenses'!V32</f>
        <v>5604.724095139607</v>
      </c>
      <c r="W33" s="308">
        <f>PersonalkostenGesamt*'Project Expenses'!W32</f>
        <v>5604.724095139607</v>
      </c>
      <c r="X33" s="308">
        <f>PersonalkostenGesamt*'Project Expenses'!X32</f>
        <v>5604.724095139607</v>
      </c>
      <c r="Y33" s="308">
        <f>PersonalkostenGesamt*'Project Expenses'!Y32</f>
        <v>5604.724095139607</v>
      </c>
      <c r="Z33" s="187">
        <f>PersonalkostenGesamt*'Project Expenses'!Z32</f>
        <v>2802.3620475698035</v>
      </c>
      <c r="AA33" s="188">
        <f>PersonalkostenGesamt*'Project Expenses'!AA32</f>
        <v>2802.3620475698035</v>
      </c>
      <c r="AB33" s="189">
        <f>PersonalkostenGesamt*'Project Expenses'!AB32</f>
        <v>2802.3620475698035</v>
      </c>
      <c r="AC33" s="333">
        <f t="shared" si="0"/>
        <v>92477.947569803509</v>
      </c>
    </row>
    <row r="34" spans="1:29" s="43" customFormat="1" outlineLevel="2" x14ac:dyDescent="0.25">
      <c r="A34" s="382"/>
      <c r="B34" s="382">
        <f>'Personnel Expenses'!B29</f>
        <v>0</v>
      </c>
      <c r="C34" s="39" t="str">
        <f>'Personnel Expenses'!C29</f>
        <v>3D Artist</v>
      </c>
      <c r="D34" s="39" t="str">
        <f>'Personnel Expenses'!D29</f>
        <v>Senior</v>
      </c>
      <c r="E34" s="40" t="str">
        <f>'Personnel Expenses'!E29</f>
        <v>H. Mustermann</v>
      </c>
      <c r="F34" s="271">
        <f>'Personnel Expenses'!F29</f>
        <v>3000</v>
      </c>
      <c r="G34" s="410">
        <f>'Personnel Expenses'!S29</f>
        <v>4218.0751292657706</v>
      </c>
      <c r="H34" s="187">
        <f>PersonalkostenGesamt*'Project Expenses'!H33</f>
        <v>0</v>
      </c>
      <c r="I34" s="188">
        <f>PersonalkostenGesamt*'Project Expenses'!I33</f>
        <v>0</v>
      </c>
      <c r="J34" s="188">
        <f>PersonalkostenGesamt*'Project Expenses'!J33</f>
        <v>0</v>
      </c>
      <c r="K34" s="188">
        <f>PersonalkostenGesamt*'Project Expenses'!K33</f>
        <v>4218.0751292657706</v>
      </c>
      <c r="L34" s="188">
        <f>PersonalkostenGesamt*'Project Expenses'!L33</f>
        <v>4218.0751292657706</v>
      </c>
      <c r="M34" s="189">
        <f>PersonalkostenGesamt*'Project Expenses'!M33</f>
        <v>4218.0751292657706</v>
      </c>
      <c r="N34" s="294">
        <f>PersonalkostenGesamt*'Project Expenses'!N33</f>
        <v>4218.0751292657706</v>
      </c>
      <c r="O34" s="308">
        <f>PersonalkostenGesamt*'Project Expenses'!O33</f>
        <v>4218.0751292657706</v>
      </c>
      <c r="P34" s="290">
        <f>PersonalkostenGesamt*'Project Expenses'!P33</f>
        <v>4218.0751292657706</v>
      </c>
      <c r="Q34" s="143">
        <f>PersonalkostenGesamt*'Project Expenses'!Q33</f>
        <v>4218.0751292657706</v>
      </c>
      <c r="R34" s="308">
        <f>PersonalkostenGesamt*'Project Expenses'!R33</f>
        <v>4218.0751292657706</v>
      </c>
      <c r="S34" s="308">
        <f>PersonalkostenGesamt*'Project Expenses'!S33</f>
        <v>4218.0751292657706</v>
      </c>
      <c r="T34" s="308">
        <f>PersonalkostenGesamt*'Project Expenses'!T33</f>
        <v>4218.0751292657706</v>
      </c>
      <c r="U34" s="308">
        <f>PersonalkostenGesamt*'Project Expenses'!U33</f>
        <v>4218.0751292657706</v>
      </c>
      <c r="V34" s="308">
        <f>PersonalkostenGesamt*'Project Expenses'!V33</f>
        <v>4218.0751292657706</v>
      </c>
      <c r="W34" s="308">
        <f>PersonalkostenGesamt*'Project Expenses'!W33</f>
        <v>4218.0751292657706</v>
      </c>
      <c r="X34" s="308">
        <f>PersonalkostenGesamt*'Project Expenses'!X33</f>
        <v>4218.0751292657706</v>
      </c>
      <c r="Y34" s="308">
        <f>PersonalkostenGesamt*'Project Expenses'!Y33</f>
        <v>4218.0751292657706</v>
      </c>
      <c r="Z34" s="187">
        <f>PersonalkostenGesamt*'Project Expenses'!Z33</f>
        <v>4218.0751292657706</v>
      </c>
      <c r="AA34" s="188">
        <f>PersonalkostenGesamt*'Project Expenses'!AA33</f>
        <v>4218.0751292657706</v>
      </c>
      <c r="AB34" s="189">
        <f>PersonalkostenGesamt*'Project Expenses'!AB33</f>
        <v>4218.0751292657706</v>
      </c>
      <c r="AC34" s="333">
        <f t="shared" si="0"/>
        <v>75925.352326783875</v>
      </c>
    </row>
    <row r="35" spans="1:29" s="43" customFormat="1" outlineLevel="2" x14ac:dyDescent="0.25">
      <c r="A35" s="382"/>
      <c r="B35" s="382">
        <f>'Personnel Expenses'!B30</f>
        <v>0</v>
      </c>
      <c r="C35" s="39" t="str">
        <f>'Personnel Expenses'!C30</f>
        <v>3D Artist</v>
      </c>
      <c r="D35" s="39" t="str">
        <f>'Personnel Expenses'!D30</f>
        <v>Senior</v>
      </c>
      <c r="E35" s="40" t="str">
        <f>'Personnel Expenses'!E30</f>
        <v>H. Mustermann</v>
      </c>
      <c r="F35" s="271">
        <f>'Personnel Expenses'!F30</f>
        <v>3000</v>
      </c>
      <c r="G35" s="410">
        <f>'Personnel Expenses'!S30</f>
        <v>4218.0751292657706</v>
      </c>
      <c r="H35" s="187">
        <f>PersonalkostenGesamt*'Project Expenses'!H34</f>
        <v>0</v>
      </c>
      <c r="I35" s="188">
        <f>PersonalkostenGesamt*'Project Expenses'!I34</f>
        <v>0</v>
      </c>
      <c r="J35" s="188">
        <f>PersonalkostenGesamt*'Project Expenses'!J34</f>
        <v>0</v>
      </c>
      <c r="K35" s="188">
        <f>PersonalkostenGesamt*'Project Expenses'!K34</f>
        <v>0</v>
      </c>
      <c r="L35" s="188">
        <f>PersonalkostenGesamt*'Project Expenses'!L34</f>
        <v>0</v>
      </c>
      <c r="M35" s="189">
        <f>PersonalkostenGesamt*'Project Expenses'!M34</f>
        <v>0</v>
      </c>
      <c r="N35" s="294">
        <f>PersonalkostenGesamt*'Project Expenses'!N34</f>
        <v>0</v>
      </c>
      <c r="O35" s="308">
        <f>PersonalkostenGesamt*'Project Expenses'!O34</f>
        <v>0</v>
      </c>
      <c r="P35" s="290">
        <f>PersonalkostenGesamt*'Project Expenses'!P34</f>
        <v>0</v>
      </c>
      <c r="Q35" s="143">
        <f>PersonalkostenGesamt*'Project Expenses'!Q34</f>
        <v>4218.0751292657706</v>
      </c>
      <c r="R35" s="308">
        <f>PersonalkostenGesamt*'Project Expenses'!R34</f>
        <v>4218.0751292657706</v>
      </c>
      <c r="S35" s="308">
        <f>PersonalkostenGesamt*'Project Expenses'!S34</f>
        <v>4218.0751292657706</v>
      </c>
      <c r="T35" s="308">
        <f>PersonalkostenGesamt*'Project Expenses'!T34</f>
        <v>4218.0751292657706</v>
      </c>
      <c r="U35" s="308">
        <f>PersonalkostenGesamt*'Project Expenses'!U34</f>
        <v>4218.0751292657706</v>
      </c>
      <c r="V35" s="308">
        <f>PersonalkostenGesamt*'Project Expenses'!V34</f>
        <v>4218.0751292657706</v>
      </c>
      <c r="W35" s="308">
        <f>PersonalkostenGesamt*'Project Expenses'!W34</f>
        <v>4218.0751292657706</v>
      </c>
      <c r="X35" s="308">
        <f>PersonalkostenGesamt*'Project Expenses'!X34</f>
        <v>0</v>
      </c>
      <c r="Y35" s="308">
        <f>PersonalkostenGesamt*'Project Expenses'!Y34</f>
        <v>0</v>
      </c>
      <c r="Z35" s="187">
        <f>PersonalkostenGesamt*'Project Expenses'!Z34</f>
        <v>0</v>
      </c>
      <c r="AA35" s="188">
        <f>PersonalkostenGesamt*'Project Expenses'!AA34</f>
        <v>0</v>
      </c>
      <c r="AB35" s="189">
        <f>PersonalkostenGesamt*'Project Expenses'!AB34</f>
        <v>0</v>
      </c>
      <c r="AC35" s="333">
        <f t="shared" si="0"/>
        <v>29526.525904860391</v>
      </c>
    </row>
    <row r="36" spans="1:29" s="43" customFormat="1" outlineLevel="2" x14ac:dyDescent="0.25">
      <c r="A36" s="382"/>
      <c r="B36" s="382">
        <f>'Personnel Expenses'!B31</f>
        <v>0</v>
      </c>
      <c r="C36" s="39" t="str">
        <f>'Personnel Expenses'!C31</f>
        <v>3D-Animator</v>
      </c>
      <c r="D36" s="39" t="str">
        <f>'Personnel Expenses'!D31</f>
        <v>Senior</v>
      </c>
      <c r="E36" s="40" t="str">
        <f>'Personnel Expenses'!E31</f>
        <v>Planstelle</v>
      </c>
      <c r="F36" s="271">
        <f>'Personnel Expenses'!F31</f>
        <v>0</v>
      </c>
      <c r="G36" s="410">
        <f>'Personnel Expenses'!S31</f>
        <v>0</v>
      </c>
      <c r="H36" s="187">
        <f>PersonalkostenGesamt*'Project Expenses'!H35</f>
        <v>0</v>
      </c>
      <c r="I36" s="188">
        <f>PersonalkostenGesamt*'Project Expenses'!I35</f>
        <v>0</v>
      </c>
      <c r="J36" s="188">
        <f>PersonalkostenGesamt*'Project Expenses'!J35</f>
        <v>0</v>
      </c>
      <c r="K36" s="188">
        <f>PersonalkostenGesamt*'Project Expenses'!K35</f>
        <v>0</v>
      </c>
      <c r="L36" s="188">
        <f>PersonalkostenGesamt*'Project Expenses'!L35</f>
        <v>0</v>
      </c>
      <c r="M36" s="189">
        <f>PersonalkostenGesamt*'Project Expenses'!M35</f>
        <v>0</v>
      </c>
      <c r="N36" s="294">
        <f>PersonalkostenGesamt*'Project Expenses'!N35</f>
        <v>0</v>
      </c>
      <c r="O36" s="308">
        <f>PersonalkostenGesamt*'Project Expenses'!O35</f>
        <v>0</v>
      </c>
      <c r="P36" s="290">
        <f>PersonalkostenGesamt*'Project Expenses'!P35</f>
        <v>0</v>
      </c>
      <c r="Q36" s="143">
        <f>PersonalkostenGesamt*'Project Expenses'!Q35</f>
        <v>0</v>
      </c>
      <c r="R36" s="308">
        <f>PersonalkostenGesamt*'Project Expenses'!R35</f>
        <v>0</v>
      </c>
      <c r="S36" s="308">
        <f>PersonalkostenGesamt*'Project Expenses'!S35</f>
        <v>0</v>
      </c>
      <c r="T36" s="308">
        <f>PersonalkostenGesamt*'Project Expenses'!T35</f>
        <v>0</v>
      </c>
      <c r="U36" s="308">
        <f>PersonalkostenGesamt*'Project Expenses'!U35</f>
        <v>0</v>
      </c>
      <c r="V36" s="308">
        <f>PersonalkostenGesamt*'Project Expenses'!V35</f>
        <v>0</v>
      </c>
      <c r="W36" s="308">
        <f>PersonalkostenGesamt*'Project Expenses'!W35</f>
        <v>0</v>
      </c>
      <c r="X36" s="308">
        <f>PersonalkostenGesamt*'Project Expenses'!X35</f>
        <v>0</v>
      </c>
      <c r="Y36" s="308">
        <f>PersonalkostenGesamt*'Project Expenses'!Y35</f>
        <v>0</v>
      </c>
      <c r="Z36" s="187">
        <f>PersonalkostenGesamt*'Project Expenses'!Z35</f>
        <v>0</v>
      </c>
      <c r="AA36" s="188">
        <f>PersonalkostenGesamt*'Project Expenses'!AA35</f>
        <v>0</v>
      </c>
      <c r="AB36" s="189">
        <f>PersonalkostenGesamt*'Project Expenses'!AB35</f>
        <v>0</v>
      </c>
      <c r="AC36" s="333">
        <f t="shared" si="0"/>
        <v>0</v>
      </c>
    </row>
    <row r="37" spans="1:29" s="43" customFormat="1" outlineLevel="2" x14ac:dyDescent="0.25">
      <c r="A37" s="382"/>
      <c r="B37" s="382">
        <f>'Personnel Expenses'!B32</f>
        <v>0</v>
      </c>
      <c r="C37" s="39" t="str">
        <f>'Personnel Expenses'!C32</f>
        <v>2D Artist</v>
      </c>
      <c r="D37" s="39" t="str">
        <f>'Personnel Expenses'!D32</f>
        <v>Senior</v>
      </c>
      <c r="E37" s="40" t="str">
        <f>'Personnel Expenses'!E32</f>
        <v>H. Mustermann</v>
      </c>
      <c r="F37" s="271">
        <f>'Personnel Expenses'!F32</f>
        <v>3000</v>
      </c>
      <c r="G37" s="410">
        <f>'Personnel Expenses'!S32</f>
        <v>4218.0751292657706</v>
      </c>
      <c r="H37" s="187">
        <f>PersonalkostenGesamt*'Project Expenses'!H36</f>
        <v>0</v>
      </c>
      <c r="I37" s="188">
        <f>PersonalkostenGesamt*'Project Expenses'!I36</f>
        <v>0</v>
      </c>
      <c r="J37" s="188">
        <f>PersonalkostenGesamt*'Project Expenses'!J36</f>
        <v>0</v>
      </c>
      <c r="K37" s="188">
        <f>PersonalkostenGesamt*'Project Expenses'!K36</f>
        <v>2109.0375646328853</v>
      </c>
      <c r="L37" s="188">
        <f>PersonalkostenGesamt*'Project Expenses'!L36</f>
        <v>4218.0751292657706</v>
      </c>
      <c r="M37" s="189">
        <f>PersonalkostenGesamt*'Project Expenses'!M36</f>
        <v>2109.0375646328853</v>
      </c>
      <c r="N37" s="294">
        <f>PersonalkostenGesamt*'Project Expenses'!N36</f>
        <v>0</v>
      </c>
      <c r="O37" s="308">
        <f>PersonalkostenGesamt*'Project Expenses'!O36</f>
        <v>0</v>
      </c>
      <c r="P37" s="290">
        <f>PersonalkostenGesamt*'Project Expenses'!P36</f>
        <v>0</v>
      </c>
      <c r="Q37" s="143">
        <f>PersonalkostenGesamt*'Project Expenses'!Q36</f>
        <v>4218.0751292657706</v>
      </c>
      <c r="R37" s="308">
        <f>PersonalkostenGesamt*'Project Expenses'!R36</f>
        <v>4218.0751292657706</v>
      </c>
      <c r="S37" s="308">
        <f>PersonalkostenGesamt*'Project Expenses'!S36</f>
        <v>4218.0751292657706</v>
      </c>
      <c r="T37" s="308">
        <f>PersonalkostenGesamt*'Project Expenses'!T36</f>
        <v>4218.0751292657706</v>
      </c>
      <c r="U37" s="308">
        <f>PersonalkostenGesamt*'Project Expenses'!U36</f>
        <v>0</v>
      </c>
      <c r="V37" s="308">
        <f>PersonalkostenGesamt*'Project Expenses'!V36</f>
        <v>0</v>
      </c>
      <c r="W37" s="308">
        <f>PersonalkostenGesamt*'Project Expenses'!W36</f>
        <v>0</v>
      </c>
      <c r="X37" s="308">
        <f>PersonalkostenGesamt*'Project Expenses'!X36</f>
        <v>4218.0751292657706</v>
      </c>
      <c r="Y37" s="308">
        <f>PersonalkostenGesamt*'Project Expenses'!Y36</f>
        <v>4218.0751292657706</v>
      </c>
      <c r="Z37" s="187">
        <f>PersonalkostenGesamt*'Project Expenses'!Z36</f>
        <v>2109.0375646328853</v>
      </c>
      <c r="AA37" s="188">
        <f>PersonalkostenGesamt*'Project Expenses'!AA36</f>
        <v>2109.0375646328853</v>
      </c>
      <c r="AB37" s="189">
        <f>PersonalkostenGesamt*'Project Expenses'!AB36</f>
        <v>2109.0375646328853</v>
      </c>
      <c r="AC37" s="333">
        <f t="shared" si="0"/>
        <v>40071.713728024813</v>
      </c>
    </row>
    <row r="38" spans="1:29" s="43" customFormat="1" outlineLevel="2" x14ac:dyDescent="0.25">
      <c r="A38" s="382"/>
      <c r="B38" s="382">
        <f>'Personnel Expenses'!B33</f>
        <v>0</v>
      </c>
      <c r="C38" s="39" t="str">
        <f>'Personnel Expenses'!C33</f>
        <v>2D Artist</v>
      </c>
      <c r="D38" s="39" t="str">
        <f>'Personnel Expenses'!D33</f>
        <v>Junior</v>
      </c>
      <c r="E38" s="40" t="str">
        <f>'Personnel Expenses'!E33</f>
        <v>H. Mustermann</v>
      </c>
      <c r="F38" s="271">
        <f>'Personnel Expenses'!F33</f>
        <v>2000</v>
      </c>
      <c r="G38" s="410">
        <f>'Personnel Expenses'!S33</f>
        <v>2831.4261633919336</v>
      </c>
      <c r="H38" s="187">
        <f>PersonalkostenGesamt*'Project Expenses'!H37</f>
        <v>0</v>
      </c>
      <c r="I38" s="188">
        <f>PersonalkostenGesamt*'Project Expenses'!I37</f>
        <v>0</v>
      </c>
      <c r="J38" s="188">
        <f>PersonalkostenGesamt*'Project Expenses'!J37</f>
        <v>0</v>
      </c>
      <c r="K38" s="188">
        <f>PersonalkostenGesamt*'Project Expenses'!K37</f>
        <v>0</v>
      </c>
      <c r="L38" s="188">
        <f>PersonalkostenGesamt*'Project Expenses'!L37</f>
        <v>0</v>
      </c>
      <c r="M38" s="189">
        <f>PersonalkostenGesamt*'Project Expenses'!M37</f>
        <v>0</v>
      </c>
      <c r="N38" s="294">
        <f>PersonalkostenGesamt*'Project Expenses'!N37</f>
        <v>0</v>
      </c>
      <c r="O38" s="308">
        <f>PersonalkostenGesamt*'Project Expenses'!O37</f>
        <v>0</v>
      </c>
      <c r="P38" s="290">
        <f>PersonalkostenGesamt*'Project Expenses'!P37</f>
        <v>0</v>
      </c>
      <c r="Q38" s="143">
        <f>PersonalkostenGesamt*'Project Expenses'!Q37</f>
        <v>2831.4261633919336</v>
      </c>
      <c r="R38" s="308">
        <f>PersonalkostenGesamt*'Project Expenses'!R37</f>
        <v>2831.4261633919336</v>
      </c>
      <c r="S38" s="308">
        <f>PersonalkostenGesamt*'Project Expenses'!S37</f>
        <v>2831.4261633919336</v>
      </c>
      <c r="T38" s="308">
        <f>PersonalkostenGesamt*'Project Expenses'!T37</f>
        <v>2831.4261633919336</v>
      </c>
      <c r="U38" s="308">
        <f>PersonalkostenGesamt*'Project Expenses'!U37</f>
        <v>0</v>
      </c>
      <c r="V38" s="308">
        <f>PersonalkostenGesamt*'Project Expenses'!V37</f>
        <v>0</v>
      </c>
      <c r="W38" s="308">
        <f>PersonalkostenGesamt*'Project Expenses'!W37</f>
        <v>0</v>
      </c>
      <c r="X38" s="308">
        <f>PersonalkostenGesamt*'Project Expenses'!X37</f>
        <v>0</v>
      </c>
      <c r="Y38" s="308">
        <f>PersonalkostenGesamt*'Project Expenses'!Y37</f>
        <v>0</v>
      </c>
      <c r="Z38" s="187">
        <f>PersonalkostenGesamt*'Project Expenses'!Z37</f>
        <v>0</v>
      </c>
      <c r="AA38" s="188">
        <f>PersonalkostenGesamt*'Project Expenses'!AA37</f>
        <v>0</v>
      </c>
      <c r="AB38" s="189">
        <f>PersonalkostenGesamt*'Project Expenses'!AB37</f>
        <v>0</v>
      </c>
      <c r="AC38" s="333">
        <f t="shared" si="0"/>
        <v>11325.704653567735</v>
      </c>
    </row>
    <row r="39" spans="1:29" s="43" customFormat="1" outlineLevel="2" x14ac:dyDescent="0.25">
      <c r="A39" s="382"/>
      <c r="B39" s="382">
        <f>'Personnel Expenses'!B34</f>
        <v>0</v>
      </c>
      <c r="C39" s="39" t="str">
        <f>'Personnel Expenses'!C34</f>
        <v>2D Artist</v>
      </c>
      <c r="D39" s="39" t="str">
        <f>'Personnel Expenses'!D34</f>
        <v>Junior</v>
      </c>
      <c r="E39" s="40" t="str">
        <f>'Personnel Expenses'!E34</f>
        <v>Planstelle</v>
      </c>
      <c r="F39" s="271">
        <f>'Personnel Expenses'!F34</f>
        <v>0</v>
      </c>
      <c r="G39" s="410">
        <f>'Personnel Expenses'!S34</f>
        <v>0</v>
      </c>
      <c r="H39" s="187">
        <f>PersonalkostenGesamt*'Project Expenses'!H38</f>
        <v>0</v>
      </c>
      <c r="I39" s="188">
        <f>PersonalkostenGesamt*'Project Expenses'!I38</f>
        <v>0</v>
      </c>
      <c r="J39" s="188">
        <f>PersonalkostenGesamt*'Project Expenses'!J38</f>
        <v>0</v>
      </c>
      <c r="K39" s="188">
        <f>PersonalkostenGesamt*'Project Expenses'!K38</f>
        <v>0</v>
      </c>
      <c r="L39" s="188">
        <f>PersonalkostenGesamt*'Project Expenses'!L38</f>
        <v>0</v>
      </c>
      <c r="M39" s="189">
        <f>PersonalkostenGesamt*'Project Expenses'!M38</f>
        <v>0</v>
      </c>
      <c r="N39" s="294">
        <f>PersonalkostenGesamt*'Project Expenses'!N38</f>
        <v>0</v>
      </c>
      <c r="O39" s="308">
        <f>PersonalkostenGesamt*'Project Expenses'!O38</f>
        <v>0</v>
      </c>
      <c r="P39" s="290">
        <f>PersonalkostenGesamt*'Project Expenses'!P38</f>
        <v>0</v>
      </c>
      <c r="Q39" s="143">
        <f>PersonalkostenGesamt*'Project Expenses'!Q38</f>
        <v>0</v>
      </c>
      <c r="R39" s="308">
        <f>PersonalkostenGesamt*'Project Expenses'!R38</f>
        <v>0</v>
      </c>
      <c r="S39" s="308">
        <f>PersonalkostenGesamt*'Project Expenses'!S38</f>
        <v>0</v>
      </c>
      <c r="T39" s="308">
        <f>PersonalkostenGesamt*'Project Expenses'!T38</f>
        <v>0</v>
      </c>
      <c r="U39" s="308">
        <f>PersonalkostenGesamt*'Project Expenses'!U38</f>
        <v>0</v>
      </c>
      <c r="V39" s="308">
        <f>PersonalkostenGesamt*'Project Expenses'!V38</f>
        <v>0</v>
      </c>
      <c r="W39" s="308">
        <f>PersonalkostenGesamt*'Project Expenses'!W38</f>
        <v>0</v>
      </c>
      <c r="X39" s="308">
        <f>PersonalkostenGesamt*'Project Expenses'!X38</f>
        <v>0</v>
      </c>
      <c r="Y39" s="308">
        <f>PersonalkostenGesamt*'Project Expenses'!Y38</f>
        <v>0</v>
      </c>
      <c r="Z39" s="187">
        <f>PersonalkostenGesamt*'Project Expenses'!Z38</f>
        <v>0</v>
      </c>
      <c r="AA39" s="188">
        <f>PersonalkostenGesamt*'Project Expenses'!AA38</f>
        <v>0</v>
      </c>
      <c r="AB39" s="189">
        <f>PersonalkostenGesamt*'Project Expenses'!AB38</f>
        <v>0</v>
      </c>
      <c r="AC39" s="333">
        <f t="shared" si="0"/>
        <v>0</v>
      </c>
    </row>
    <row r="40" spans="1:29" s="408" customFormat="1" outlineLevel="1" x14ac:dyDescent="0.25">
      <c r="A40" s="396">
        <v>7</v>
      </c>
      <c r="B40" s="396" t="str">
        <f>'Personnel Expenses'!B35</f>
        <v>Quality Assurance</v>
      </c>
      <c r="C40" s="397">
        <f>'Personnel Expenses'!C35</f>
        <v>0</v>
      </c>
      <c r="D40" s="397">
        <f>'Personnel Expenses'!D35</f>
        <v>0</v>
      </c>
      <c r="E40" s="398">
        <f>'Personnel Expenses'!E35</f>
        <v>0</v>
      </c>
      <c r="F40" s="399">
        <f>'Personnel Expenses'!F35</f>
        <v>0</v>
      </c>
      <c r="G40" s="411">
        <f>'Personnel Expenses'!S35</f>
        <v>0</v>
      </c>
      <c r="H40" s="400">
        <f>PersonalkostenGesamt*'Project Expenses'!H39</f>
        <v>0</v>
      </c>
      <c r="I40" s="401">
        <f>PersonalkostenGesamt*'Project Expenses'!I39</f>
        <v>0</v>
      </c>
      <c r="J40" s="401">
        <f>PersonalkostenGesamt*'Project Expenses'!J39</f>
        <v>0</v>
      </c>
      <c r="K40" s="401">
        <f>PersonalkostenGesamt*'Project Expenses'!K39</f>
        <v>0</v>
      </c>
      <c r="L40" s="401">
        <f>PersonalkostenGesamt*'Project Expenses'!L39</f>
        <v>0</v>
      </c>
      <c r="M40" s="402">
        <f>PersonalkostenGesamt*'Project Expenses'!M39</f>
        <v>0</v>
      </c>
      <c r="N40" s="403">
        <f>PersonalkostenGesamt*'Project Expenses'!N39</f>
        <v>0</v>
      </c>
      <c r="O40" s="404">
        <f>PersonalkostenGesamt*'Project Expenses'!O39</f>
        <v>0</v>
      </c>
      <c r="P40" s="405">
        <f>PersonalkostenGesamt*'Project Expenses'!P39</f>
        <v>0</v>
      </c>
      <c r="Q40" s="406">
        <f>PersonalkostenGesamt*'Project Expenses'!Q39</f>
        <v>0</v>
      </c>
      <c r="R40" s="404">
        <f>PersonalkostenGesamt*'Project Expenses'!R39</f>
        <v>0</v>
      </c>
      <c r="S40" s="404">
        <f>PersonalkostenGesamt*'Project Expenses'!S39</f>
        <v>0</v>
      </c>
      <c r="T40" s="404">
        <f>PersonalkostenGesamt*'Project Expenses'!T39</f>
        <v>0</v>
      </c>
      <c r="U40" s="404">
        <f>PersonalkostenGesamt*'Project Expenses'!U39</f>
        <v>0</v>
      </c>
      <c r="V40" s="404">
        <f>PersonalkostenGesamt*'Project Expenses'!V39</f>
        <v>0</v>
      </c>
      <c r="W40" s="404">
        <f>PersonalkostenGesamt*'Project Expenses'!W39</f>
        <v>0</v>
      </c>
      <c r="X40" s="404">
        <f>PersonalkostenGesamt*'Project Expenses'!X39</f>
        <v>0</v>
      </c>
      <c r="Y40" s="404">
        <f>PersonalkostenGesamt*'Project Expenses'!Y39</f>
        <v>0</v>
      </c>
      <c r="Z40" s="400">
        <f>PersonalkostenGesamt*'Project Expenses'!Z39</f>
        <v>0</v>
      </c>
      <c r="AA40" s="401">
        <f>PersonalkostenGesamt*'Project Expenses'!AA39</f>
        <v>0</v>
      </c>
      <c r="AB40" s="402">
        <f>PersonalkostenGesamt*'Project Expenses'!AB39</f>
        <v>0</v>
      </c>
      <c r="AC40" s="407">
        <f t="shared" si="0"/>
        <v>0</v>
      </c>
    </row>
    <row r="41" spans="1:29" s="43" customFormat="1" outlineLevel="2" x14ac:dyDescent="0.25">
      <c r="A41" s="382">
        <f>'Personnel Expenses'!A36</f>
        <v>0</v>
      </c>
      <c r="B41" s="382">
        <f>'Personnel Expenses'!B36</f>
        <v>0</v>
      </c>
      <c r="C41" s="39" t="str">
        <f>'Personnel Expenses'!C36</f>
        <v>QA-Manager</v>
      </c>
      <c r="D41" s="39" t="str">
        <f>'Personnel Expenses'!D36</f>
        <v>Senior</v>
      </c>
      <c r="E41" s="40" t="str">
        <f>'Personnel Expenses'!E36</f>
        <v>H. Mustermann</v>
      </c>
      <c r="F41" s="271">
        <f>'Personnel Expenses'!F36</f>
        <v>3000</v>
      </c>
      <c r="G41" s="410">
        <f>'Personnel Expenses'!S36</f>
        <v>4218.0751292657706</v>
      </c>
      <c r="H41" s="187">
        <f>PersonalkostenGesamt*'Project Expenses'!H40</f>
        <v>0</v>
      </c>
      <c r="I41" s="188">
        <f>PersonalkostenGesamt*'Project Expenses'!I40</f>
        <v>0</v>
      </c>
      <c r="J41" s="188">
        <f>PersonalkostenGesamt*'Project Expenses'!J40</f>
        <v>0</v>
      </c>
      <c r="K41" s="188">
        <f>PersonalkostenGesamt*'Project Expenses'!K40</f>
        <v>0</v>
      </c>
      <c r="L41" s="188">
        <f>PersonalkostenGesamt*'Project Expenses'!L40</f>
        <v>0</v>
      </c>
      <c r="M41" s="189">
        <f>PersonalkostenGesamt*'Project Expenses'!M40</f>
        <v>0</v>
      </c>
      <c r="N41" s="294">
        <f>PersonalkostenGesamt*'Project Expenses'!N40</f>
        <v>0</v>
      </c>
      <c r="O41" s="308">
        <f>PersonalkostenGesamt*'Project Expenses'!O40</f>
        <v>0</v>
      </c>
      <c r="P41" s="290">
        <f>PersonalkostenGesamt*'Project Expenses'!P40</f>
        <v>0</v>
      </c>
      <c r="Q41" s="143">
        <f>PersonalkostenGesamt*'Project Expenses'!Q40</f>
        <v>0</v>
      </c>
      <c r="R41" s="308">
        <f>PersonalkostenGesamt*'Project Expenses'!R40</f>
        <v>0</v>
      </c>
      <c r="S41" s="308">
        <f>PersonalkostenGesamt*'Project Expenses'!S40</f>
        <v>0</v>
      </c>
      <c r="T41" s="308">
        <f>PersonalkostenGesamt*'Project Expenses'!T40</f>
        <v>2109.0375646328853</v>
      </c>
      <c r="U41" s="308">
        <f>PersonalkostenGesamt*'Project Expenses'!U40</f>
        <v>2109.0375646328853</v>
      </c>
      <c r="V41" s="308">
        <f>PersonalkostenGesamt*'Project Expenses'!V40</f>
        <v>2109.0375646328853</v>
      </c>
      <c r="W41" s="308">
        <f>PersonalkostenGesamt*'Project Expenses'!W40</f>
        <v>4218.0751292657706</v>
      </c>
      <c r="X41" s="308">
        <f>PersonalkostenGesamt*'Project Expenses'!X40</f>
        <v>4218.0751292657706</v>
      </c>
      <c r="Y41" s="308">
        <f>PersonalkostenGesamt*'Project Expenses'!Y40</f>
        <v>4218.0751292657706</v>
      </c>
      <c r="Z41" s="187">
        <f>PersonalkostenGesamt*'Project Expenses'!Z40</f>
        <v>2109.0375646328853</v>
      </c>
      <c r="AA41" s="188">
        <f>PersonalkostenGesamt*'Project Expenses'!AA40</f>
        <v>2109.0375646328853</v>
      </c>
      <c r="AB41" s="189">
        <f>PersonalkostenGesamt*'Project Expenses'!AB40</f>
        <v>2109.0375646328853</v>
      </c>
      <c r="AC41" s="333">
        <f t="shared" si="0"/>
        <v>25308.450775594625</v>
      </c>
    </row>
    <row r="42" spans="1:29" s="43" customFormat="1" outlineLevel="2" x14ac:dyDescent="0.25">
      <c r="A42" s="382">
        <f>'Personnel Expenses'!A37</f>
        <v>0</v>
      </c>
      <c r="B42" s="382">
        <f>'Personnel Expenses'!B37</f>
        <v>0</v>
      </c>
      <c r="C42" s="39" t="str">
        <f>'Personnel Expenses'!C37</f>
        <v>QA-Assistant</v>
      </c>
      <c r="D42" s="39" t="str">
        <f>'Personnel Expenses'!D37</f>
        <v>Junior</v>
      </c>
      <c r="E42" s="40" t="str">
        <f>'Personnel Expenses'!E37</f>
        <v>H. Mustermann</v>
      </c>
      <c r="F42" s="271">
        <f>'Personnel Expenses'!F37</f>
        <v>2000</v>
      </c>
      <c r="G42" s="410">
        <f>'Personnel Expenses'!S37</f>
        <v>2831.4261633919336</v>
      </c>
      <c r="H42" s="187">
        <f>PersonalkostenGesamt*'Project Expenses'!H41</f>
        <v>0</v>
      </c>
      <c r="I42" s="188">
        <f>PersonalkostenGesamt*'Project Expenses'!I41</f>
        <v>0</v>
      </c>
      <c r="J42" s="188">
        <f>PersonalkostenGesamt*'Project Expenses'!J41</f>
        <v>0</v>
      </c>
      <c r="K42" s="188">
        <f>PersonalkostenGesamt*'Project Expenses'!K41</f>
        <v>0</v>
      </c>
      <c r="L42" s="188">
        <f>PersonalkostenGesamt*'Project Expenses'!L41</f>
        <v>0</v>
      </c>
      <c r="M42" s="189">
        <f>PersonalkostenGesamt*'Project Expenses'!M41</f>
        <v>0</v>
      </c>
      <c r="N42" s="294">
        <f>PersonalkostenGesamt*'Project Expenses'!N41</f>
        <v>0</v>
      </c>
      <c r="O42" s="308">
        <f>PersonalkostenGesamt*'Project Expenses'!O41</f>
        <v>0</v>
      </c>
      <c r="P42" s="290">
        <f>PersonalkostenGesamt*'Project Expenses'!P41</f>
        <v>0</v>
      </c>
      <c r="Q42" s="143">
        <f>PersonalkostenGesamt*'Project Expenses'!Q41</f>
        <v>0</v>
      </c>
      <c r="R42" s="308">
        <f>PersonalkostenGesamt*'Project Expenses'!R41</f>
        <v>0</v>
      </c>
      <c r="S42" s="308">
        <f>PersonalkostenGesamt*'Project Expenses'!S41</f>
        <v>0</v>
      </c>
      <c r="T42" s="308">
        <f>PersonalkostenGesamt*'Project Expenses'!T41</f>
        <v>1415.7130816959668</v>
      </c>
      <c r="U42" s="308">
        <f>PersonalkostenGesamt*'Project Expenses'!U41</f>
        <v>1415.7130816959668</v>
      </c>
      <c r="V42" s="308">
        <f>PersonalkostenGesamt*'Project Expenses'!V41</f>
        <v>1415.7130816959668</v>
      </c>
      <c r="W42" s="308">
        <f>PersonalkostenGesamt*'Project Expenses'!W41</f>
        <v>2831.4261633919336</v>
      </c>
      <c r="X42" s="308">
        <f>PersonalkostenGesamt*'Project Expenses'!X41</f>
        <v>2831.4261633919336</v>
      </c>
      <c r="Y42" s="308">
        <f>PersonalkostenGesamt*'Project Expenses'!Y41</f>
        <v>2831.4261633919336</v>
      </c>
      <c r="Z42" s="187">
        <f>PersonalkostenGesamt*'Project Expenses'!Z41</f>
        <v>1415.7130816959668</v>
      </c>
      <c r="AA42" s="188">
        <f>PersonalkostenGesamt*'Project Expenses'!AA41</f>
        <v>1415.7130816959668</v>
      </c>
      <c r="AB42" s="189">
        <f>PersonalkostenGesamt*'Project Expenses'!AB41</f>
        <v>1415.7130816959668</v>
      </c>
      <c r="AC42" s="333">
        <f t="shared" si="0"/>
        <v>16988.556980351601</v>
      </c>
    </row>
    <row r="43" spans="1:29" s="43" customFormat="1" outlineLevel="2" x14ac:dyDescent="0.25">
      <c r="A43" s="382">
        <f>'Personnel Expenses'!A38</f>
        <v>0</v>
      </c>
      <c r="B43" s="382">
        <f>'Personnel Expenses'!B38</f>
        <v>0</v>
      </c>
      <c r="C43" s="39" t="str">
        <f>'Personnel Expenses'!C38</f>
        <v>QA-Assistant</v>
      </c>
      <c r="D43" s="39" t="str">
        <f>'Personnel Expenses'!D38</f>
        <v>temp</v>
      </c>
      <c r="E43" s="40" t="str">
        <f>'Personnel Expenses'!E38</f>
        <v>Planstelle</v>
      </c>
      <c r="F43" s="271">
        <f>'Personnel Expenses'!F38</f>
        <v>0</v>
      </c>
      <c r="G43" s="410">
        <f>'Personnel Expenses'!S38</f>
        <v>0</v>
      </c>
      <c r="H43" s="187">
        <f>PersonalkostenGesamt*'Project Expenses'!H42</f>
        <v>0</v>
      </c>
      <c r="I43" s="188">
        <f>PersonalkostenGesamt*'Project Expenses'!I42</f>
        <v>0</v>
      </c>
      <c r="J43" s="188">
        <f>PersonalkostenGesamt*'Project Expenses'!J42</f>
        <v>0</v>
      </c>
      <c r="K43" s="188">
        <f>PersonalkostenGesamt*'Project Expenses'!K42</f>
        <v>0</v>
      </c>
      <c r="L43" s="188">
        <f>PersonalkostenGesamt*'Project Expenses'!L42</f>
        <v>0</v>
      </c>
      <c r="M43" s="189">
        <f>PersonalkostenGesamt*'Project Expenses'!M42</f>
        <v>0</v>
      </c>
      <c r="N43" s="294">
        <f>PersonalkostenGesamt*'Project Expenses'!N42</f>
        <v>0</v>
      </c>
      <c r="O43" s="308">
        <f>PersonalkostenGesamt*'Project Expenses'!O42</f>
        <v>0</v>
      </c>
      <c r="P43" s="290">
        <f>PersonalkostenGesamt*'Project Expenses'!P42</f>
        <v>0</v>
      </c>
      <c r="Q43" s="143">
        <f>PersonalkostenGesamt*'Project Expenses'!Q42</f>
        <v>0</v>
      </c>
      <c r="R43" s="308">
        <f>PersonalkostenGesamt*'Project Expenses'!R42</f>
        <v>0</v>
      </c>
      <c r="S43" s="308">
        <f>PersonalkostenGesamt*'Project Expenses'!S42</f>
        <v>0</v>
      </c>
      <c r="T43" s="308">
        <f>PersonalkostenGesamt*'Project Expenses'!T42</f>
        <v>0</v>
      </c>
      <c r="U43" s="308">
        <f>PersonalkostenGesamt*'Project Expenses'!U42</f>
        <v>0</v>
      </c>
      <c r="V43" s="308">
        <f>PersonalkostenGesamt*'Project Expenses'!V42</f>
        <v>0</v>
      </c>
      <c r="W43" s="308">
        <f>PersonalkostenGesamt*'Project Expenses'!W42</f>
        <v>0</v>
      </c>
      <c r="X43" s="308">
        <f>PersonalkostenGesamt*'Project Expenses'!X42</f>
        <v>0</v>
      </c>
      <c r="Y43" s="308">
        <f>PersonalkostenGesamt*'Project Expenses'!Y42</f>
        <v>0</v>
      </c>
      <c r="Z43" s="187">
        <f>PersonalkostenGesamt*'Project Expenses'!Z42</f>
        <v>0</v>
      </c>
      <c r="AA43" s="188">
        <f>PersonalkostenGesamt*'Project Expenses'!AA42</f>
        <v>0</v>
      </c>
      <c r="AB43" s="189">
        <f>PersonalkostenGesamt*'Project Expenses'!AB42</f>
        <v>0</v>
      </c>
      <c r="AC43" s="333">
        <f t="shared" si="0"/>
        <v>0</v>
      </c>
    </row>
    <row r="44" spans="1:29" s="43" customFormat="1" outlineLevel="2" x14ac:dyDescent="0.25">
      <c r="A44" s="382">
        <f>'Personnel Expenses'!A39</f>
        <v>0</v>
      </c>
      <c r="B44" s="382">
        <f>'Personnel Expenses'!B39</f>
        <v>0</v>
      </c>
      <c r="C44" s="39" t="str">
        <f>'Personnel Expenses'!C39</f>
        <v>QA-Assistant</v>
      </c>
      <c r="D44" s="39" t="str">
        <f>'Personnel Expenses'!D39</f>
        <v>temp</v>
      </c>
      <c r="E44" s="40" t="str">
        <f>'Personnel Expenses'!E39</f>
        <v>Planstelle</v>
      </c>
      <c r="F44" s="271">
        <f>'Personnel Expenses'!F39</f>
        <v>0</v>
      </c>
      <c r="G44" s="410">
        <f>'Personnel Expenses'!S39</f>
        <v>0</v>
      </c>
      <c r="H44" s="187">
        <f>PersonalkostenGesamt*'Project Expenses'!H43</f>
        <v>0</v>
      </c>
      <c r="I44" s="188">
        <f>PersonalkostenGesamt*'Project Expenses'!I43</f>
        <v>0</v>
      </c>
      <c r="J44" s="188">
        <f>PersonalkostenGesamt*'Project Expenses'!J43</f>
        <v>0</v>
      </c>
      <c r="K44" s="188">
        <f>PersonalkostenGesamt*'Project Expenses'!K43</f>
        <v>0</v>
      </c>
      <c r="L44" s="188">
        <f>PersonalkostenGesamt*'Project Expenses'!L43</f>
        <v>0</v>
      </c>
      <c r="M44" s="189">
        <f>PersonalkostenGesamt*'Project Expenses'!M43</f>
        <v>0</v>
      </c>
      <c r="N44" s="294">
        <f>PersonalkostenGesamt*'Project Expenses'!N43</f>
        <v>0</v>
      </c>
      <c r="O44" s="308">
        <f>PersonalkostenGesamt*'Project Expenses'!O43</f>
        <v>0</v>
      </c>
      <c r="P44" s="290">
        <f>PersonalkostenGesamt*'Project Expenses'!P43</f>
        <v>0</v>
      </c>
      <c r="Q44" s="143">
        <f>PersonalkostenGesamt*'Project Expenses'!Q43</f>
        <v>0</v>
      </c>
      <c r="R44" s="308">
        <f>PersonalkostenGesamt*'Project Expenses'!R43</f>
        <v>0</v>
      </c>
      <c r="S44" s="308">
        <f>PersonalkostenGesamt*'Project Expenses'!S43</f>
        <v>0</v>
      </c>
      <c r="T44" s="308">
        <f>PersonalkostenGesamt*'Project Expenses'!T43</f>
        <v>0</v>
      </c>
      <c r="U44" s="308">
        <f>PersonalkostenGesamt*'Project Expenses'!U43</f>
        <v>0</v>
      </c>
      <c r="V44" s="308">
        <f>PersonalkostenGesamt*'Project Expenses'!V43</f>
        <v>0</v>
      </c>
      <c r="W44" s="308">
        <f>PersonalkostenGesamt*'Project Expenses'!W43</f>
        <v>0</v>
      </c>
      <c r="X44" s="308">
        <f>PersonalkostenGesamt*'Project Expenses'!X43</f>
        <v>0</v>
      </c>
      <c r="Y44" s="308">
        <f>PersonalkostenGesamt*'Project Expenses'!Y43</f>
        <v>0</v>
      </c>
      <c r="Z44" s="187">
        <f>PersonalkostenGesamt*'Project Expenses'!Z43</f>
        <v>0</v>
      </c>
      <c r="AA44" s="188">
        <f>PersonalkostenGesamt*'Project Expenses'!AA43</f>
        <v>0</v>
      </c>
      <c r="AB44" s="189">
        <f>PersonalkostenGesamt*'Project Expenses'!AB43</f>
        <v>0</v>
      </c>
      <c r="AC44" s="333">
        <f t="shared" si="0"/>
        <v>0</v>
      </c>
    </row>
    <row r="45" spans="1:29" s="43" customFormat="1" outlineLevel="2" x14ac:dyDescent="0.25">
      <c r="A45" s="382">
        <f>'Personnel Expenses'!A40</f>
        <v>0</v>
      </c>
      <c r="B45" s="382">
        <f>'Personnel Expenses'!B40</f>
        <v>0</v>
      </c>
      <c r="C45" s="39" t="str">
        <f>'Personnel Expenses'!C40</f>
        <v>QA-Assistant</v>
      </c>
      <c r="D45" s="39" t="str">
        <f>'Personnel Expenses'!D40</f>
        <v>temp</v>
      </c>
      <c r="E45" s="40" t="str">
        <f>'Personnel Expenses'!E40</f>
        <v>Planstelle</v>
      </c>
      <c r="F45" s="271">
        <f>'Personnel Expenses'!F40</f>
        <v>0</v>
      </c>
      <c r="G45" s="410">
        <f>'Personnel Expenses'!S40</f>
        <v>0</v>
      </c>
      <c r="H45" s="187">
        <f>PersonalkostenGesamt*'Project Expenses'!H44</f>
        <v>0</v>
      </c>
      <c r="I45" s="188">
        <f>PersonalkostenGesamt*'Project Expenses'!I44</f>
        <v>0</v>
      </c>
      <c r="J45" s="188">
        <f>PersonalkostenGesamt*'Project Expenses'!J44</f>
        <v>0</v>
      </c>
      <c r="K45" s="188">
        <f>PersonalkostenGesamt*'Project Expenses'!K44</f>
        <v>0</v>
      </c>
      <c r="L45" s="188">
        <f>PersonalkostenGesamt*'Project Expenses'!L44</f>
        <v>0</v>
      </c>
      <c r="M45" s="189">
        <f>PersonalkostenGesamt*'Project Expenses'!M44</f>
        <v>0</v>
      </c>
      <c r="N45" s="294">
        <f>PersonalkostenGesamt*'Project Expenses'!N44</f>
        <v>0</v>
      </c>
      <c r="O45" s="308">
        <f>PersonalkostenGesamt*'Project Expenses'!O44</f>
        <v>0</v>
      </c>
      <c r="P45" s="290">
        <f>PersonalkostenGesamt*'Project Expenses'!P44</f>
        <v>0</v>
      </c>
      <c r="Q45" s="143">
        <f>PersonalkostenGesamt*'Project Expenses'!Q44</f>
        <v>0</v>
      </c>
      <c r="R45" s="308">
        <f>PersonalkostenGesamt*'Project Expenses'!R44</f>
        <v>0</v>
      </c>
      <c r="S45" s="308">
        <f>PersonalkostenGesamt*'Project Expenses'!S44</f>
        <v>0</v>
      </c>
      <c r="T45" s="308">
        <f>PersonalkostenGesamt*'Project Expenses'!T44</f>
        <v>0</v>
      </c>
      <c r="U45" s="308">
        <f>PersonalkostenGesamt*'Project Expenses'!U44</f>
        <v>0</v>
      </c>
      <c r="V45" s="308">
        <f>PersonalkostenGesamt*'Project Expenses'!V44</f>
        <v>0</v>
      </c>
      <c r="W45" s="308">
        <f>PersonalkostenGesamt*'Project Expenses'!W44</f>
        <v>0</v>
      </c>
      <c r="X45" s="308">
        <f>PersonalkostenGesamt*'Project Expenses'!X44</f>
        <v>0</v>
      </c>
      <c r="Y45" s="308">
        <f>PersonalkostenGesamt*'Project Expenses'!Y44</f>
        <v>0</v>
      </c>
      <c r="Z45" s="187">
        <f>PersonalkostenGesamt*'Project Expenses'!Z44</f>
        <v>0</v>
      </c>
      <c r="AA45" s="188">
        <f>PersonalkostenGesamt*'Project Expenses'!AA44</f>
        <v>0</v>
      </c>
      <c r="AB45" s="189">
        <f>PersonalkostenGesamt*'Project Expenses'!AB44</f>
        <v>0</v>
      </c>
      <c r="AC45" s="333">
        <f t="shared" si="0"/>
        <v>0</v>
      </c>
    </row>
    <row r="46" spans="1:29" s="408" customFormat="1" outlineLevel="1" x14ac:dyDescent="0.25">
      <c r="A46" s="396">
        <v>8</v>
      </c>
      <c r="B46" s="396" t="str">
        <f>'Personnel Expenses'!B41</f>
        <v>Community Support</v>
      </c>
      <c r="C46" s="397">
        <f>'Personnel Expenses'!C41</f>
        <v>0</v>
      </c>
      <c r="D46" s="397">
        <f>'Personnel Expenses'!D41</f>
        <v>0</v>
      </c>
      <c r="E46" s="398">
        <f>'Personnel Expenses'!E41</f>
        <v>0</v>
      </c>
      <c r="F46" s="399">
        <f>'Personnel Expenses'!F41</f>
        <v>0</v>
      </c>
      <c r="G46" s="411">
        <f>'Personnel Expenses'!S41</f>
        <v>0</v>
      </c>
      <c r="H46" s="400">
        <f>PersonalkostenGesamt*'Project Expenses'!H45</f>
        <v>0</v>
      </c>
      <c r="I46" s="401">
        <f>PersonalkostenGesamt*'Project Expenses'!I45</f>
        <v>0</v>
      </c>
      <c r="J46" s="401">
        <f>PersonalkostenGesamt*'Project Expenses'!J45</f>
        <v>0</v>
      </c>
      <c r="K46" s="401">
        <f>PersonalkostenGesamt*'Project Expenses'!K45</f>
        <v>0</v>
      </c>
      <c r="L46" s="401">
        <f>PersonalkostenGesamt*'Project Expenses'!L45</f>
        <v>0</v>
      </c>
      <c r="M46" s="402">
        <f>PersonalkostenGesamt*'Project Expenses'!M45</f>
        <v>0</v>
      </c>
      <c r="N46" s="403">
        <f>PersonalkostenGesamt*'Project Expenses'!N45</f>
        <v>0</v>
      </c>
      <c r="O46" s="404">
        <f>PersonalkostenGesamt*'Project Expenses'!O45</f>
        <v>0</v>
      </c>
      <c r="P46" s="405">
        <f>PersonalkostenGesamt*'Project Expenses'!P45</f>
        <v>0</v>
      </c>
      <c r="Q46" s="406">
        <f>PersonalkostenGesamt*'Project Expenses'!Q45</f>
        <v>0</v>
      </c>
      <c r="R46" s="404">
        <f>PersonalkostenGesamt*'Project Expenses'!R45</f>
        <v>0</v>
      </c>
      <c r="S46" s="404">
        <f>PersonalkostenGesamt*'Project Expenses'!S45</f>
        <v>0</v>
      </c>
      <c r="T46" s="404">
        <f>PersonalkostenGesamt*'Project Expenses'!T45</f>
        <v>0</v>
      </c>
      <c r="U46" s="404">
        <f>PersonalkostenGesamt*'Project Expenses'!U45</f>
        <v>0</v>
      </c>
      <c r="V46" s="404">
        <f>PersonalkostenGesamt*'Project Expenses'!V45</f>
        <v>0</v>
      </c>
      <c r="W46" s="404">
        <f>PersonalkostenGesamt*'Project Expenses'!W45</f>
        <v>0</v>
      </c>
      <c r="X46" s="404">
        <f>PersonalkostenGesamt*'Project Expenses'!X45</f>
        <v>0</v>
      </c>
      <c r="Y46" s="404">
        <f>PersonalkostenGesamt*'Project Expenses'!Y45</f>
        <v>0</v>
      </c>
      <c r="Z46" s="400">
        <f>PersonalkostenGesamt*'Project Expenses'!Z45</f>
        <v>0</v>
      </c>
      <c r="AA46" s="401">
        <f>PersonalkostenGesamt*'Project Expenses'!AA45</f>
        <v>0</v>
      </c>
      <c r="AB46" s="402">
        <f>PersonalkostenGesamt*'Project Expenses'!AB45</f>
        <v>0</v>
      </c>
      <c r="AC46" s="407">
        <f t="shared" si="0"/>
        <v>0</v>
      </c>
    </row>
    <row r="47" spans="1:29" s="43" customFormat="1" outlineLevel="2" x14ac:dyDescent="0.25">
      <c r="A47" s="382">
        <f>'Personnel Expenses'!A42</f>
        <v>0</v>
      </c>
      <c r="B47" s="382">
        <f>'Personnel Expenses'!B42</f>
        <v>0</v>
      </c>
      <c r="C47" s="39" t="str">
        <f>'Personnel Expenses'!C42</f>
        <v>Community Manager</v>
      </c>
      <c r="D47" s="39" t="str">
        <f>'Personnel Expenses'!D42</f>
        <v>Lead</v>
      </c>
      <c r="E47" s="40" t="str">
        <f>'Personnel Expenses'!E42</f>
        <v>H. Mustermann</v>
      </c>
      <c r="F47" s="271">
        <f>'Personnel Expenses'!F42</f>
        <v>4000</v>
      </c>
      <c r="G47" s="410">
        <f>'Personnel Expenses'!S42</f>
        <v>5604.724095139607</v>
      </c>
      <c r="H47" s="187">
        <f>PersonalkostenGesamt*'Project Expenses'!H46</f>
        <v>0</v>
      </c>
      <c r="I47" s="188">
        <f>PersonalkostenGesamt*'Project Expenses'!I46</f>
        <v>0</v>
      </c>
      <c r="J47" s="188">
        <f>PersonalkostenGesamt*'Project Expenses'!J46</f>
        <v>0</v>
      </c>
      <c r="K47" s="188">
        <f>PersonalkostenGesamt*'Project Expenses'!K46</f>
        <v>2802.3620475698035</v>
      </c>
      <c r="L47" s="188">
        <f>PersonalkostenGesamt*'Project Expenses'!L46</f>
        <v>2802.3620475698035</v>
      </c>
      <c r="M47" s="189">
        <f>PersonalkostenGesamt*'Project Expenses'!M46</f>
        <v>2802.3620475698035</v>
      </c>
      <c r="N47" s="294">
        <f>PersonalkostenGesamt*'Project Expenses'!N46</f>
        <v>0</v>
      </c>
      <c r="O47" s="308">
        <f>PersonalkostenGesamt*'Project Expenses'!O46</f>
        <v>0</v>
      </c>
      <c r="P47" s="290">
        <f>PersonalkostenGesamt*'Project Expenses'!P46</f>
        <v>0</v>
      </c>
      <c r="Q47" s="143">
        <f>PersonalkostenGesamt*'Project Expenses'!Q46</f>
        <v>0</v>
      </c>
      <c r="R47" s="308">
        <f>PersonalkostenGesamt*'Project Expenses'!R46</f>
        <v>0</v>
      </c>
      <c r="S47" s="308">
        <f>PersonalkostenGesamt*'Project Expenses'!S46</f>
        <v>0</v>
      </c>
      <c r="T47" s="308">
        <f>PersonalkostenGesamt*'Project Expenses'!T46</f>
        <v>0</v>
      </c>
      <c r="U47" s="308">
        <f>PersonalkostenGesamt*'Project Expenses'!U46</f>
        <v>0</v>
      </c>
      <c r="V47" s="308">
        <f>PersonalkostenGesamt*'Project Expenses'!V46</f>
        <v>0</v>
      </c>
      <c r="W47" s="308">
        <f>PersonalkostenGesamt*'Project Expenses'!W46</f>
        <v>0</v>
      </c>
      <c r="X47" s="308">
        <f>PersonalkostenGesamt*'Project Expenses'!X46</f>
        <v>0</v>
      </c>
      <c r="Y47" s="308">
        <f>PersonalkostenGesamt*'Project Expenses'!Y46</f>
        <v>0</v>
      </c>
      <c r="Z47" s="187">
        <f>PersonalkostenGesamt*'Project Expenses'!Z46</f>
        <v>0</v>
      </c>
      <c r="AA47" s="188">
        <f>PersonalkostenGesamt*'Project Expenses'!AA46</f>
        <v>0</v>
      </c>
      <c r="AB47" s="189">
        <f>PersonalkostenGesamt*'Project Expenses'!AB46</f>
        <v>0</v>
      </c>
      <c r="AC47" s="333">
        <f t="shared" si="0"/>
        <v>8407.0861427094096</v>
      </c>
    </row>
    <row r="48" spans="1:29" s="43" customFormat="1" outlineLevel="2" x14ac:dyDescent="0.25">
      <c r="A48" s="382">
        <f>'Personnel Expenses'!A43</f>
        <v>0</v>
      </c>
      <c r="B48" s="382">
        <f>'Personnel Expenses'!B43</f>
        <v>0</v>
      </c>
      <c r="C48" s="39" t="str">
        <f>'Personnel Expenses'!C43</f>
        <v>Community Support</v>
      </c>
      <c r="D48" s="39" t="str">
        <f>'Personnel Expenses'!D43</f>
        <v>Junior</v>
      </c>
      <c r="E48" s="40" t="str">
        <f>'Personnel Expenses'!E43</f>
        <v>Planstelle</v>
      </c>
      <c r="F48" s="271">
        <f>'Personnel Expenses'!F43</f>
        <v>0</v>
      </c>
      <c r="G48" s="410">
        <f>'Personnel Expenses'!S43</f>
        <v>0</v>
      </c>
      <c r="H48" s="187">
        <f>PersonalkostenGesamt*'Project Expenses'!H47</f>
        <v>0</v>
      </c>
      <c r="I48" s="188">
        <f>PersonalkostenGesamt*'Project Expenses'!I47</f>
        <v>0</v>
      </c>
      <c r="J48" s="188">
        <f>PersonalkostenGesamt*'Project Expenses'!J47</f>
        <v>0</v>
      </c>
      <c r="K48" s="188">
        <f>PersonalkostenGesamt*'Project Expenses'!K47</f>
        <v>0</v>
      </c>
      <c r="L48" s="188">
        <f>PersonalkostenGesamt*'Project Expenses'!L47</f>
        <v>0</v>
      </c>
      <c r="M48" s="189">
        <f>PersonalkostenGesamt*'Project Expenses'!M47</f>
        <v>0</v>
      </c>
      <c r="N48" s="294">
        <f>PersonalkostenGesamt*'Project Expenses'!N47</f>
        <v>0</v>
      </c>
      <c r="O48" s="308">
        <f>PersonalkostenGesamt*'Project Expenses'!O47</f>
        <v>0</v>
      </c>
      <c r="P48" s="290">
        <f>PersonalkostenGesamt*'Project Expenses'!P47</f>
        <v>0</v>
      </c>
      <c r="Q48" s="143">
        <f>PersonalkostenGesamt*'Project Expenses'!Q47</f>
        <v>0</v>
      </c>
      <c r="R48" s="308">
        <f>PersonalkostenGesamt*'Project Expenses'!R47</f>
        <v>0</v>
      </c>
      <c r="S48" s="308">
        <f>PersonalkostenGesamt*'Project Expenses'!S47</f>
        <v>0</v>
      </c>
      <c r="T48" s="308">
        <f>PersonalkostenGesamt*'Project Expenses'!T47</f>
        <v>0</v>
      </c>
      <c r="U48" s="308">
        <f>PersonalkostenGesamt*'Project Expenses'!U47</f>
        <v>0</v>
      </c>
      <c r="V48" s="308">
        <f>PersonalkostenGesamt*'Project Expenses'!V47</f>
        <v>0</v>
      </c>
      <c r="W48" s="308">
        <f>PersonalkostenGesamt*'Project Expenses'!W47</f>
        <v>0</v>
      </c>
      <c r="X48" s="308">
        <f>PersonalkostenGesamt*'Project Expenses'!X47</f>
        <v>0</v>
      </c>
      <c r="Y48" s="308">
        <f>PersonalkostenGesamt*'Project Expenses'!Y47</f>
        <v>0</v>
      </c>
      <c r="Z48" s="187">
        <f>PersonalkostenGesamt*'Project Expenses'!Z47</f>
        <v>0</v>
      </c>
      <c r="AA48" s="188">
        <f>PersonalkostenGesamt*'Project Expenses'!AA47</f>
        <v>0</v>
      </c>
      <c r="AB48" s="189">
        <f>PersonalkostenGesamt*'Project Expenses'!AB47</f>
        <v>0</v>
      </c>
      <c r="AC48" s="333">
        <f t="shared" si="0"/>
        <v>0</v>
      </c>
    </row>
    <row r="49" spans="1:148" s="43" customFormat="1" outlineLevel="2" x14ac:dyDescent="0.25">
      <c r="A49" s="382">
        <f>'Personnel Expenses'!A44</f>
        <v>0</v>
      </c>
      <c r="B49" s="382">
        <f>'Personnel Expenses'!B44</f>
        <v>0</v>
      </c>
      <c r="C49" s="39" t="str">
        <f>'Personnel Expenses'!C44</f>
        <v>Community Support</v>
      </c>
      <c r="D49" s="39" t="str">
        <f>'Personnel Expenses'!D44</f>
        <v>Junior</v>
      </c>
      <c r="E49" s="40" t="str">
        <f>'Personnel Expenses'!E44</f>
        <v>Planstelle</v>
      </c>
      <c r="F49" s="271">
        <f>'Personnel Expenses'!F44</f>
        <v>0</v>
      </c>
      <c r="G49" s="410">
        <f>'Personnel Expenses'!S44</f>
        <v>0</v>
      </c>
      <c r="H49" s="187">
        <f>PersonalkostenGesamt*'Project Expenses'!H48</f>
        <v>0</v>
      </c>
      <c r="I49" s="188">
        <f>PersonalkostenGesamt*'Project Expenses'!I48</f>
        <v>0</v>
      </c>
      <c r="J49" s="188">
        <f>PersonalkostenGesamt*'Project Expenses'!J48</f>
        <v>0</v>
      </c>
      <c r="K49" s="188">
        <f>PersonalkostenGesamt*'Project Expenses'!K48</f>
        <v>0</v>
      </c>
      <c r="L49" s="188">
        <f>PersonalkostenGesamt*'Project Expenses'!L48</f>
        <v>0</v>
      </c>
      <c r="M49" s="189">
        <f>PersonalkostenGesamt*'Project Expenses'!M48</f>
        <v>0</v>
      </c>
      <c r="N49" s="294">
        <f>PersonalkostenGesamt*'Project Expenses'!N48</f>
        <v>0</v>
      </c>
      <c r="O49" s="308">
        <f>PersonalkostenGesamt*'Project Expenses'!O48</f>
        <v>0</v>
      </c>
      <c r="P49" s="290">
        <f>PersonalkostenGesamt*'Project Expenses'!P48</f>
        <v>0</v>
      </c>
      <c r="Q49" s="143">
        <f>PersonalkostenGesamt*'Project Expenses'!Q48</f>
        <v>0</v>
      </c>
      <c r="R49" s="308">
        <f>PersonalkostenGesamt*'Project Expenses'!R48</f>
        <v>0</v>
      </c>
      <c r="S49" s="308">
        <f>PersonalkostenGesamt*'Project Expenses'!S48</f>
        <v>0</v>
      </c>
      <c r="T49" s="308">
        <f>PersonalkostenGesamt*'Project Expenses'!T48</f>
        <v>0</v>
      </c>
      <c r="U49" s="308">
        <f>PersonalkostenGesamt*'Project Expenses'!U48</f>
        <v>0</v>
      </c>
      <c r="V49" s="308">
        <f>PersonalkostenGesamt*'Project Expenses'!V48</f>
        <v>0</v>
      </c>
      <c r="W49" s="308">
        <f>PersonalkostenGesamt*'Project Expenses'!W48</f>
        <v>0</v>
      </c>
      <c r="X49" s="308">
        <f>PersonalkostenGesamt*'Project Expenses'!X48</f>
        <v>0</v>
      </c>
      <c r="Y49" s="308">
        <f>PersonalkostenGesamt*'Project Expenses'!Y48</f>
        <v>0</v>
      </c>
      <c r="Z49" s="187">
        <f>PersonalkostenGesamt*'Project Expenses'!Z48</f>
        <v>0</v>
      </c>
      <c r="AA49" s="188">
        <f>PersonalkostenGesamt*'Project Expenses'!AA48</f>
        <v>0</v>
      </c>
      <c r="AB49" s="189">
        <f>PersonalkostenGesamt*'Project Expenses'!AB48</f>
        <v>0</v>
      </c>
      <c r="AC49" s="333">
        <f t="shared" si="0"/>
        <v>0</v>
      </c>
    </row>
    <row r="50" spans="1:148" s="43" customFormat="1" outlineLevel="2" x14ac:dyDescent="0.25">
      <c r="A50" s="39">
        <f>'Personnel Expenses'!A45</f>
        <v>0</v>
      </c>
      <c r="B50" s="39">
        <f>'Personnel Expenses'!B45</f>
        <v>0</v>
      </c>
      <c r="C50" s="39" t="str">
        <f>'Personnel Expenses'!C45</f>
        <v>Community Support</v>
      </c>
      <c r="D50" s="39" t="str">
        <f>'Personnel Expenses'!D45</f>
        <v>temp</v>
      </c>
      <c r="E50" s="40" t="str">
        <f>'Personnel Expenses'!E45</f>
        <v>Planstelle</v>
      </c>
      <c r="F50" s="271">
        <f>'Personnel Expenses'!F45</f>
        <v>0</v>
      </c>
      <c r="G50" s="410">
        <f>'Personnel Expenses'!S45</f>
        <v>0</v>
      </c>
      <c r="H50" s="187">
        <f>PersonalkostenGesamt*'Project Expenses'!H49</f>
        <v>0</v>
      </c>
      <c r="I50" s="188">
        <f>PersonalkostenGesamt*'Project Expenses'!I49</f>
        <v>0</v>
      </c>
      <c r="J50" s="188">
        <f>PersonalkostenGesamt*'Project Expenses'!J49</f>
        <v>0</v>
      </c>
      <c r="K50" s="188">
        <f>PersonalkostenGesamt*'Project Expenses'!K49</f>
        <v>0</v>
      </c>
      <c r="L50" s="188">
        <f>PersonalkostenGesamt*'Project Expenses'!L49</f>
        <v>0</v>
      </c>
      <c r="M50" s="189">
        <f>PersonalkostenGesamt*'Project Expenses'!M49</f>
        <v>0</v>
      </c>
      <c r="N50" s="294">
        <f>PersonalkostenGesamt*'Project Expenses'!N49</f>
        <v>0</v>
      </c>
      <c r="O50" s="308">
        <f>PersonalkostenGesamt*'Project Expenses'!O49</f>
        <v>0</v>
      </c>
      <c r="P50" s="290">
        <f>PersonalkostenGesamt*'Project Expenses'!P49</f>
        <v>0</v>
      </c>
      <c r="Q50" s="143">
        <f>PersonalkostenGesamt*'Project Expenses'!Q49</f>
        <v>0</v>
      </c>
      <c r="R50" s="308">
        <f>PersonalkostenGesamt*'Project Expenses'!R49</f>
        <v>0</v>
      </c>
      <c r="S50" s="308">
        <f>PersonalkostenGesamt*'Project Expenses'!S49</f>
        <v>0</v>
      </c>
      <c r="T50" s="308">
        <f>PersonalkostenGesamt*'Project Expenses'!T49</f>
        <v>0</v>
      </c>
      <c r="U50" s="308">
        <f>PersonalkostenGesamt*'Project Expenses'!U49</f>
        <v>0</v>
      </c>
      <c r="V50" s="308">
        <f>PersonalkostenGesamt*'Project Expenses'!V49</f>
        <v>0</v>
      </c>
      <c r="W50" s="308">
        <f>PersonalkostenGesamt*'Project Expenses'!W49</f>
        <v>0</v>
      </c>
      <c r="X50" s="308">
        <f>PersonalkostenGesamt*'Project Expenses'!X49</f>
        <v>0</v>
      </c>
      <c r="Y50" s="308">
        <f>PersonalkostenGesamt*'Project Expenses'!Y49</f>
        <v>0</v>
      </c>
      <c r="Z50" s="187">
        <f>PersonalkostenGesamt*'Project Expenses'!Z49</f>
        <v>0</v>
      </c>
      <c r="AA50" s="188">
        <f>PersonalkostenGesamt*'Project Expenses'!AA49</f>
        <v>0</v>
      </c>
      <c r="AB50" s="189">
        <f>PersonalkostenGesamt*'Project Expenses'!AB49</f>
        <v>0</v>
      </c>
      <c r="AC50" s="333">
        <f t="shared" si="0"/>
        <v>0</v>
      </c>
    </row>
    <row r="51" spans="1:148" s="46" customFormat="1" outlineLevel="2" x14ac:dyDescent="0.25">
      <c r="A51" s="44">
        <f>'Personnel Expenses'!A46</f>
        <v>0</v>
      </c>
      <c r="B51" s="44">
        <f>'Personnel Expenses'!B46</f>
        <v>0</v>
      </c>
      <c r="C51" s="44" t="str">
        <f>'Personnel Expenses'!C46</f>
        <v>Community Support</v>
      </c>
      <c r="D51" s="44" t="str">
        <f>'Personnel Expenses'!D46</f>
        <v>temp</v>
      </c>
      <c r="E51" s="129" t="str">
        <f>'Personnel Expenses'!E46</f>
        <v>Planstelle</v>
      </c>
      <c r="F51" s="272">
        <f>'Personnel Expenses'!F46</f>
        <v>0</v>
      </c>
      <c r="G51" s="410">
        <f>'Personnel Expenses'!S46</f>
        <v>0</v>
      </c>
      <c r="H51" s="190">
        <f>PersonalkostenGesamt*'Project Expenses'!H50</f>
        <v>0</v>
      </c>
      <c r="I51" s="191">
        <f>PersonalkostenGesamt*'Project Expenses'!I50</f>
        <v>0</v>
      </c>
      <c r="J51" s="191">
        <f>PersonalkostenGesamt*'Project Expenses'!J50</f>
        <v>0</v>
      </c>
      <c r="K51" s="191">
        <f>PersonalkostenGesamt*'Project Expenses'!K50</f>
        <v>0</v>
      </c>
      <c r="L51" s="191">
        <f>PersonalkostenGesamt*'Project Expenses'!L50</f>
        <v>0</v>
      </c>
      <c r="M51" s="192">
        <f>PersonalkostenGesamt*'Project Expenses'!M50</f>
        <v>0</v>
      </c>
      <c r="N51" s="295">
        <f>PersonalkostenGesamt*'Project Expenses'!N50</f>
        <v>0</v>
      </c>
      <c r="O51" s="309">
        <f>PersonalkostenGesamt*'Project Expenses'!O50</f>
        <v>0</v>
      </c>
      <c r="P51" s="291">
        <f>PersonalkostenGesamt*'Project Expenses'!P50</f>
        <v>0</v>
      </c>
      <c r="Q51" s="146">
        <f>PersonalkostenGesamt*'Project Expenses'!Q50</f>
        <v>0</v>
      </c>
      <c r="R51" s="309">
        <f>PersonalkostenGesamt*'Project Expenses'!R50</f>
        <v>0</v>
      </c>
      <c r="S51" s="309">
        <f>PersonalkostenGesamt*'Project Expenses'!S50</f>
        <v>0</v>
      </c>
      <c r="T51" s="309">
        <f>PersonalkostenGesamt*'Project Expenses'!T50</f>
        <v>0</v>
      </c>
      <c r="U51" s="309">
        <f>PersonalkostenGesamt*'Project Expenses'!U50</f>
        <v>0</v>
      </c>
      <c r="V51" s="309">
        <f>PersonalkostenGesamt*'Project Expenses'!V50</f>
        <v>0</v>
      </c>
      <c r="W51" s="309">
        <f>PersonalkostenGesamt*'Project Expenses'!W50</f>
        <v>0</v>
      </c>
      <c r="X51" s="309">
        <f>PersonalkostenGesamt*'Project Expenses'!X50</f>
        <v>0</v>
      </c>
      <c r="Y51" s="309">
        <f>PersonalkostenGesamt*'Project Expenses'!Y50</f>
        <v>0</v>
      </c>
      <c r="Z51" s="190">
        <f>PersonalkostenGesamt*'Project Expenses'!Z50</f>
        <v>0</v>
      </c>
      <c r="AA51" s="191">
        <f>PersonalkostenGesamt*'Project Expenses'!AA50</f>
        <v>0</v>
      </c>
      <c r="AB51" s="192">
        <f>PersonalkostenGesamt*'Project Expenses'!AB50</f>
        <v>0</v>
      </c>
      <c r="AC51" s="333">
        <f t="shared" si="0"/>
        <v>0</v>
      </c>
    </row>
    <row r="52" spans="1:148" s="133" customFormat="1" outlineLevel="1" x14ac:dyDescent="0.25">
      <c r="A52" s="130"/>
      <c r="B52" s="130" t="s">
        <v>35</v>
      </c>
      <c r="C52" s="130"/>
      <c r="D52" s="130"/>
      <c r="E52" s="131"/>
      <c r="F52" s="273"/>
      <c r="G52" s="316"/>
      <c r="H52" s="193">
        <f>SUM(H8:H51)</f>
        <v>9146.9132109617367</v>
      </c>
      <c r="I52" s="194">
        <f t="shared" ref="I52:AB52" si="1">SUM(I8:I51)</f>
        <v>9146.9132109617367</v>
      </c>
      <c r="J52" s="194">
        <f t="shared" si="1"/>
        <v>9146.9132109617367</v>
      </c>
      <c r="K52" s="194">
        <f t="shared" si="1"/>
        <v>35801.32319027921</v>
      </c>
      <c r="L52" s="194">
        <f>SUM(L8:L51)</f>
        <v>40007.772673216139</v>
      </c>
      <c r="M52" s="195">
        <f t="shared" si="1"/>
        <v>37898.735108583249</v>
      </c>
      <c r="N52" s="296">
        <f t="shared" si="1"/>
        <v>37211.223448810757</v>
      </c>
      <c r="O52" s="310">
        <f t="shared" si="1"/>
        <v>37211.223448810757</v>
      </c>
      <c r="P52" s="292">
        <f t="shared" si="1"/>
        <v>37211.223448810757</v>
      </c>
      <c r="Q52" s="149">
        <f t="shared" si="1"/>
        <v>48478.799870734234</v>
      </c>
      <c r="R52" s="310">
        <f t="shared" si="1"/>
        <v>48478.799870734234</v>
      </c>
      <c r="S52" s="310">
        <f t="shared" si="1"/>
        <v>52696.875000000007</v>
      </c>
      <c r="T52" s="310">
        <f t="shared" si="1"/>
        <v>56221.625646328859</v>
      </c>
      <c r="U52" s="310">
        <f t="shared" si="1"/>
        <v>49172.124353671155</v>
      </c>
      <c r="V52" s="310">
        <f t="shared" si="1"/>
        <v>49172.124353671155</v>
      </c>
      <c r="W52" s="310">
        <f t="shared" si="1"/>
        <v>52696.875000000007</v>
      </c>
      <c r="X52" s="310">
        <f t="shared" si="1"/>
        <v>54112.588081695969</v>
      </c>
      <c r="Y52" s="310">
        <f t="shared" si="1"/>
        <v>54112.588081695969</v>
      </c>
      <c r="Z52" s="193">
        <f t="shared" si="1"/>
        <v>35119.624353671148</v>
      </c>
      <c r="AA52" s="194">
        <f t="shared" si="1"/>
        <v>35119.624353671148</v>
      </c>
      <c r="AB52" s="195">
        <f t="shared" si="1"/>
        <v>35119.624353671148</v>
      </c>
      <c r="AC52" s="134">
        <f>SUM(H52:AB52)</f>
        <v>823283.51427094091</v>
      </c>
    </row>
    <row r="53" spans="1:148" s="160" customFormat="1" outlineLevel="1" x14ac:dyDescent="0.25">
      <c r="A53" s="158"/>
      <c r="B53" s="158"/>
      <c r="C53" s="158"/>
      <c r="D53" s="158"/>
      <c r="E53" s="129"/>
      <c r="F53" s="274"/>
      <c r="G53" s="317"/>
      <c r="H53" s="190"/>
      <c r="I53" s="191"/>
      <c r="J53" s="191"/>
      <c r="K53" s="191"/>
      <c r="L53" s="191"/>
      <c r="M53" s="192"/>
      <c r="N53" s="295"/>
      <c r="O53" s="309"/>
      <c r="P53" s="291"/>
      <c r="Q53" s="146"/>
      <c r="R53" s="309"/>
      <c r="S53" s="309"/>
      <c r="T53" s="309"/>
      <c r="U53" s="309"/>
      <c r="V53" s="309"/>
      <c r="W53" s="309"/>
      <c r="X53" s="309"/>
      <c r="Y53" s="309"/>
      <c r="Z53" s="190"/>
      <c r="AA53" s="191"/>
      <c r="AB53" s="192"/>
      <c r="AC53" s="333">
        <f t="shared" si="0"/>
        <v>0</v>
      </c>
    </row>
    <row r="54" spans="1:148" s="160" customFormat="1" outlineLevel="1" x14ac:dyDescent="0.25">
      <c r="A54" s="158">
        <f>'Personnel Expenses'!A78</f>
        <v>0</v>
      </c>
      <c r="B54" s="158">
        <f>'Personnel Expenses'!B78</f>
        <v>0</v>
      </c>
      <c r="C54" s="158">
        <f>'Personnel Expenses'!C78</f>
        <v>0</v>
      </c>
      <c r="D54" s="158">
        <f>'Personnel Expenses'!D78</f>
        <v>0</v>
      </c>
      <c r="E54" s="129">
        <f>'Personnel Expenses'!E78</f>
        <v>0</v>
      </c>
      <c r="F54" s="275">
        <v>0</v>
      </c>
      <c r="G54" s="318">
        <v>0</v>
      </c>
      <c r="H54" s="190">
        <f>PersonalkostenGesamt*'Project Expenses'!H51</f>
        <v>0</v>
      </c>
      <c r="I54" s="191">
        <f>PersonalkostenGesamt*'Project Expenses'!I51</f>
        <v>0</v>
      </c>
      <c r="J54" s="191">
        <f>PersonalkostenGesamt*'Project Expenses'!J51</f>
        <v>0</v>
      </c>
      <c r="K54" s="191">
        <f>PersonalkostenGesamt*'Project Expenses'!K51</f>
        <v>0</v>
      </c>
      <c r="L54" s="191">
        <f>PersonalkostenGesamt*'Project Expenses'!L51</f>
        <v>0</v>
      </c>
      <c r="M54" s="192">
        <f>PersonalkostenGesamt*'Project Expenses'!M51</f>
        <v>0</v>
      </c>
      <c r="N54" s="295">
        <f>PersonalkostenGesamt*'Project Expenses'!N51</f>
        <v>0</v>
      </c>
      <c r="O54" s="309">
        <f>PersonalkostenGesamt*'Project Expenses'!O51</f>
        <v>0</v>
      </c>
      <c r="P54" s="291">
        <f>PersonalkostenGesamt*'Project Expenses'!P51</f>
        <v>0</v>
      </c>
      <c r="Q54" s="146">
        <f>PersonalkostenGesamt*'Project Expenses'!Q51</f>
        <v>0</v>
      </c>
      <c r="R54" s="309">
        <f>PersonalkostenGesamt*'Project Expenses'!R51</f>
        <v>0</v>
      </c>
      <c r="S54" s="309">
        <f>PersonalkostenGesamt*'Project Expenses'!S51</f>
        <v>0</v>
      </c>
      <c r="T54" s="309">
        <f>PersonalkostenGesamt*'Project Expenses'!T51</f>
        <v>0</v>
      </c>
      <c r="U54" s="309">
        <f>PersonalkostenGesamt*'Project Expenses'!U51</f>
        <v>0</v>
      </c>
      <c r="V54" s="309">
        <f>PersonalkostenGesamt*'Project Expenses'!V51</f>
        <v>0</v>
      </c>
      <c r="W54" s="309">
        <f>PersonalkostenGesamt*'Project Expenses'!W51</f>
        <v>0</v>
      </c>
      <c r="X54" s="309">
        <f>PersonalkostenGesamt*'Project Expenses'!X51</f>
        <v>0</v>
      </c>
      <c r="Y54" s="309">
        <f>PersonalkostenGesamt*'Project Expenses'!Y51</f>
        <v>0</v>
      </c>
      <c r="Z54" s="190">
        <f>PersonalkostenGesamt*'Project Expenses'!Z51</f>
        <v>0</v>
      </c>
      <c r="AA54" s="191">
        <f>PersonalkostenGesamt*'Project Expenses'!AA51</f>
        <v>0</v>
      </c>
      <c r="AB54" s="192">
        <f>PersonalkostenGesamt*'Project Expenses'!AB51</f>
        <v>0</v>
      </c>
      <c r="AC54" s="333">
        <f t="shared" si="0"/>
        <v>0</v>
      </c>
    </row>
    <row r="55" spans="1:148" s="50" customFormat="1" x14ac:dyDescent="0.25">
      <c r="A55" s="47" t="s">
        <v>37</v>
      </c>
      <c r="B55" s="48"/>
      <c r="C55" s="277"/>
      <c r="D55" s="277"/>
      <c r="E55" s="269"/>
      <c r="F55" s="276"/>
      <c r="G55" s="319"/>
      <c r="H55" s="196"/>
      <c r="I55" s="197"/>
      <c r="J55" s="197"/>
      <c r="K55" s="197"/>
      <c r="L55" s="197"/>
      <c r="M55" s="198"/>
      <c r="N55" s="297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196"/>
      <c r="AA55" s="198"/>
      <c r="AB55" s="198"/>
      <c r="AC55" s="334"/>
    </row>
    <row r="56" spans="1:148" s="160" customFormat="1" outlineLevel="1" x14ac:dyDescent="0.25">
      <c r="A56" s="158"/>
      <c r="B56" s="129"/>
      <c r="C56" s="283"/>
      <c r="D56" s="283"/>
      <c r="E56" s="283"/>
      <c r="F56" s="274"/>
      <c r="G56" s="317"/>
      <c r="H56" s="190"/>
      <c r="I56" s="191"/>
      <c r="J56" s="191"/>
      <c r="K56" s="191"/>
      <c r="L56" s="191"/>
      <c r="M56" s="192"/>
      <c r="N56" s="295"/>
      <c r="O56" s="309"/>
      <c r="P56" s="291"/>
      <c r="Q56" s="146"/>
      <c r="R56" s="309"/>
      <c r="S56" s="309"/>
      <c r="T56" s="309"/>
      <c r="U56" s="309"/>
      <c r="V56" s="309"/>
      <c r="W56" s="309"/>
      <c r="X56" s="309"/>
      <c r="Y56" s="309"/>
      <c r="Z56" s="190"/>
      <c r="AA56" s="191"/>
      <c r="AB56" s="192"/>
      <c r="AC56" s="333">
        <f t="shared" si="0"/>
        <v>0</v>
      </c>
    </row>
    <row r="57" spans="1:148" outlineLevel="1" x14ac:dyDescent="0.25">
      <c r="A57" s="1"/>
      <c r="B57" s="285" t="s">
        <v>42</v>
      </c>
      <c r="C57" s="278"/>
      <c r="D57" s="278"/>
      <c r="E57" s="54"/>
      <c r="F57" s="5"/>
      <c r="G57" s="320"/>
      <c r="H57" s="199"/>
      <c r="I57" s="200"/>
      <c r="J57" s="200"/>
      <c r="K57" s="200"/>
      <c r="L57" s="200"/>
      <c r="M57" s="201"/>
      <c r="N57" s="298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199"/>
      <c r="AA57" s="201"/>
      <c r="AB57" s="201"/>
      <c r="AC57" s="333">
        <f t="shared" si="0"/>
        <v>0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</row>
    <row r="58" spans="1:148" outlineLevel="1" x14ac:dyDescent="0.25">
      <c r="A58" s="170"/>
      <c r="B58" s="171" t="s">
        <v>160</v>
      </c>
      <c r="C58" s="279"/>
      <c r="D58" s="279"/>
      <c r="E58" s="54"/>
      <c r="F58" s="5"/>
      <c r="G58" s="320"/>
      <c r="H58" s="202"/>
      <c r="I58" s="203"/>
      <c r="J58" s="203"/>
      <c r="K58" s="203"/>
      <c r="L58" s="203"/>
      <c r="M58" s="204"/>
      <c r="N58" s="299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202"/>
      <c r="AA58" s="204"/>
      <c r="AB58" s="204"/>
      <c r="AC58" s="333">
        <f t="shared" si="0"/>
        <v>0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</row>
    <row r="59" spans="1:148" s="50" customFormat="1" x14ac:dyDescent="0.25">
      <c r="A59" s="47" t="s">
        <v>36</v>
      </c>
      <c r="B59" s="48"/>
      <c r="C59" s="277"/>
      <c r="D59" s="277"/>
      <c r="E59" s="269"/>
      <c r="F59" s="276"/>
      <c r="G59" s="319"/>
      <c r="H59" s="196"/>
      <c r="I59" s="197"/>
      <c r="J59" s="197"/>
      <c r="K59" s="197"/>
      <c r="L59" s="197"/>
      <c r="M59" s="198"/>
      <c r="N59" s="297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196"/>
      <c r="AA59" s="198"/>
      <c r="AB59" s="198"/>
      <c r="AC59" s="334"/>
    </row>
    <row r="60" spans="1:148" outlineLevel="1" x14ac:dyDescent="0.25">
      <c r="A60" s="51">
        <v>0</v>
      </c>
      <c r="B60" s="286">
        <v>0</v>
      </c>
      <c r="C60" s="278">
        <v>0</v>
      </c>
      <c r="D60" s="278">
        <v>0</v>
      </c>
      <c r="E60" s="54"/>
      <c r="F60" s="5"/>
      <c r="G60" s="320"/>
      <c r="H60" s="205"/>
      <c r="I60" s="206"/>
      <c r="J60" s="206"/>
      <c r="K60" s="206"/>
      <c r="L60" s="206"/>
      <c r="M60" s="207"/>
      <c r="N60" s="300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205"/>
      <c r="AA60" s="207"/>
      <c r="AB60" s="207"/>
      <c r="AC60" s="333">
        <f t="shared" si="0"/>
        <v>0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</row>
    <row r="61" spans="1:148" outlineLevel="1" x14ac:dyDescent="0.25">
      <c r="A61" s="1">
        <v>0</v>
      </c>
      <c r="B61" s="53" t="s">
        <v>161</v>
      </c>
      <c r="C61" s="278">
        <v>0</v>
      </c>
      <c r="D61" s="278"/>
      <c r="E61" s="54"/>
      <c r="F61" s="5"/>
      <c r="G61" s="320"/>
      <c r="H61" s="205"/>
      <c r="I61" s="206"/>
      <c r="J61" s="206"/>
      <c r="K61" s="206"/>
      <c r="L61" s="206"/>
      <c r="M61" s="207"/>
      <c r="N61" s="300"/>
      <c r="O61" s="305"/>
      <c r="P61" s="305"/>
      <c r="Q61" s="305"/>
      <c r="R61" s="305"/>
      <c r="S61" s="305"/>
      <c r="T61" s="305"/>
      <c r="U61" s="305">
        <v>1000</v>
      </c>
      <c r="V61" s="305">
        <v>1000</v>
      </c>
      <c r="W61" s="305">
        <v>1000</v>
      </c>
      <c r="X61" s="305"/>
      <c r="Y61" s="305"/>
      <c r="Z61" s="205"/>
      <c r="AA61" s="207"/>
      <c r="AB61" s="207"/>
      <c r="AC61" s="333">
        <f t="shared" si="0"/>
        <v>3000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</row>
    <row r="62" spans="1:148" outlineLevel="1" x14ac:dyDescent="0.25">
      <c r="A62" s="1">
        <v>0</v>
      </c>
      <c r="B62" s="53" t="s">
        <v>162</v>
      </c>
      <c r="C62" s="278">
        <v>0</v>
      </c>
      <c r="D62" s="278"/>
      <c r="E62" s="54"/>
      <c r="F62" s="5"/>
      <c r="G62" s="320"/>
      <c r="H62" s="205"/>
      <c r="I62" s="206"/>
      <c r="J62" s="206"/>
      <c r="K62" s="206"/>
      <c r="L62" s="206"/>
      <c r="M62" s="207"/>
      <c r="N62" s="300"/>
      <c r="O62" s="305"/>
      <c r="P62" s="305"/>
      <c r="Q62" s="305"/>
      <c r="R62" s="305"/>
      <c r="S62" s="305"/>
      <c r="T62" s="305"/>
      <c r="U62" s="305">
        <v>2000</v>
      </c>
      <c r="V62" s="305">
        <v>2000</v>
      </c>
      <c r="W62" s="305">
        <v>2000</v>
      </c>
      <c r="X62" s="305"/>
      <c r="Y62" s="305"/>
      <c r="Z62" s="205"/>
      <c r="AA62" s="207"/>
      <c r="AB62" s="207"/>
      <c r="AC62" s="333">
        <f t="shared" si="0"/>
        <v>6000</v>
      </c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</row>
    <row r="63" spans="1:148" outlineLevel="1" x14ac:dyDescent="0.25">
      <c r="A63" s="1"/>
      <c r="B63" s="53" t="s">
        <v>163</v>
      </c>
      <c r="C63" s="278"/>
      <c r="D63" s="278"/>
      <c r="E63" s="54"/>
      <c r="F63" s="5"/>
      <c r="G63" s="320"/>
      <c r="H63" s="205"/>
      <c r="I63" s="206"/>
      <c r="J63" s="206"/>
      <c r="K63" s="206"/>
      <c r="L63" s="206"/>
      <c r="M63" s="207"/>
      <c r="N63" s="300"/>
      <c r="O63" s="305"/>
      <c r="P63" s="305"/>
      <c r="Q63" s="305"/>
      <c r="R63" s="305">
        <v>4000</v>
      </c>
      <c r="S63" s="305">
        <v>4000</v>
      </c>
      <c r="T63" s="305">
        <v>4000</v>
      </c>
      <c r="U63" s="305">
        <v>4000</v>
      </c>
      <c r="V63" s="305"/>
      <c r="W63" s="305"/>
      <c r="X63" s="305"/>
      <c r="Y63" s="305"/>
      <c r="Z63" s="205"/>
      <c r="AA63" s="207"/>
      <c r="AB63" s="207"/>
      <c r="AC63" s="333">
        <f t="shared" si="0"/>
        <v>16000</v>
      </c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</row>
    <row r="64" spans="1:148" outlineLevel="1" x14ac:dyDescent="0.25">
      <c r="A64" s="1"/>
      <c r="B64" s="53"/>
      <c r="C64" s="278"/>
      <c r="D64" s="278"/>
      <c r="E64" s="54"/>
      <c r="F64" s="5"/>
      <c r="G64" s="320"/>
      <c r="H64" s="205"/>
      <c r="I64" s="206"/>
      <c r="J64" s="206"/>
      <c r="K64" s="206"/>
      <c r="L64" s="206"/>
      <c r="M64" s="207"/>
      <c r="N64" s="300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205"/>
      <c r="AA64" s="207"/>
      <c r="AB64" s="207"/>
      <c r="AC64" s="333">
        <f t="shared" si="0"/>
        <v>0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</row>
    <row r="65" spans="1:148" outlineLevel="1" x14ac:dyDescent="0.25">
      <c r="A65" s="1"/>
      <c r="B65" s="53" t="s">
        <v>164</v>
      </c>
      <c r="C65" s="278"/>
      <c r="D65" s="278"/>
      <c r="E65" s="54"/>
      <c r="F65" s="5"/>
      <c r="G65" s="320"/>
      <c r="H65" s="205"/>
      <c r="I65" s="206"/>
      <c r="J65" s="206"/>
      <c r="K65" s="206"/>
      <c r="L65" s="206"/>
      <c r="M65" s="207"/>
      <c r="N65" s="300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205"/>
      <c r="AA65" s="207"/>
      <c r="AB65" s="207"/>
      <c r="AC65" s="333">
        <f t="shared" si="0"/>
        <v>0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</row>
    <row r="66" spans="1:148" outlineLevel="1" x14ac:dyDescent="0.25">
      <c r="A66" s="1"/>
      <c r="B66" s="53"/>
      <c r="C66" s="278"/>
      <c r="D66" s="278"/>
      <c r="E66" s="54"/>
      <c r="F66" s="5"/>
      <c r="G66" s="320"/>
      <c r="H66" s="205"/>
      <c r="I66" s="206"/>
      <c r="J66" s="206"/>
      <c r="K66" s="206"/>
      <c r="L66" s="206"/>
      <c r="M66" s="207"/>
      <c r="N66" s="300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205"/>
      <c r="AA66" s="207"/>
      <c r="AB66" s="207"/>
      <c r="AC66" s="333">
        <f t="shared" si="0"/>
        <v>0</v>
      </c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</row>
    <row r="67" spans="1:148" outlineLevel="1" x14ac:dyDescent="0.25">
      <c r="A67" s="1">
        <v>0</v>
      </c>
      <c r="B67" s="53" t="s">
        <v>165</v>
      </c>
      <c r="C67" s="278">
        <v>0</v>
      </c>
      <c r="D67" s="278"/>
      <c r="E67" s="54"/>
      <c r="F67" s="5"/>
      <c r="G67" s="320"/>
      <c r="H67" s="205"/>
      <c r="I67" s="206"/>
      <c r="J67" s="206"/>
      <c r="K67" s="206">
        <v>1000</v>
      </c>
      <c r="L67" s="206"/>
      <c r="M67" s="207"/>
      <c r="N67" s="300"/>
      <c r="O67" s="305"/>
      <c r="P67" s="305"/>
      <c r="Q67" s="305"/>
      <c r="R67" s="305">
        <v>2000</v>
      </c>
      <c r="S67" s="305">
        <v>2000</v>
      </c>
      <c r="T67" s="305">
        <v>2000</v>
      </c>
      <c r="U67" s="305">
        <v>2000</v>
      </c>
      <c r="V67" s="305">
        <v>1000</v>
      </c>
      <c r="W67" s="305">
        <v>1000</v>
      </c>
      <c r="X67" s="305">
        <v>1000</v>
      </c>
      <c r="Y67" s="305">
        <v>1000</v>
      </c>
      <c r="Z67" s="205"/>
      <c r="AA67" s="207"/>
      <c r="AB67" s="207"/>
      <c r="AC67" s="333">
        <f t="shared" si="0"/>
        <v>13000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</row>
    <row r="68" spans="1:148" outlineLevel="1" x14ac:dyDescent="0.25">
      <c r="A68" s="1"/>
      <c r="B68" s="53"/>
      <c r="C68" s="278"/>
      <c r="D68" s="278"/>
      <c r="E68" s="54"/>
      <c r="F68" s="5"/>
      <c r="G68" s="320"/>
      <c r="H68" s="205"/>
      <c r="I68" s="206"/>
      <c r="J68" s="206"/>
      <c r="K68" s="206"/>
      <c r="L68" s="206"/>
      <c r="M68" s="207"/>
      <c r="N68" s="300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205"/>
      <c r="AA68" s="207"/>
      <c r="AB68" s="207"/>
      <c r="AC68" s="333">
        <f t="shared" si="0"/>
        <v>0</v>
      </c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</row>
    <row r="69" spans="1:148" outlineLevel="1" x14ac:dyDescent="0.25">
      <c r="A69" s="1">
        <v>0</v>
      </c>
      <c r="B69" s="53" t="s">
        <v>166</v>
      </c>
      <c r="C69" s="278"/>
      <c r="D69" s="278"/>
      <c r="E69" s="54"/>
      <c r="F69" s="5"/>
      <c r="G69" s="320"/>
      <c r="H69" s="205"/>
      <c r="I69" s="206"/>
      <c r="J69" s="206"/>
      <c r="K69" s="206"/>
      <c r="L69" s="206">
        <v>500</v>
      </c>
      <c r="M69" s="207"/>
      <c r="N69" s="300"/>
      <c r="O69" s="305"/>
      <c r="P69" s="305"/>
      <c r="Q69" s="305"/>
      <c r="R69" s="305"/>
      <c r="S69" s="305"/>
      <c r="T69" s="305">
        <v>2000</v>
      </c>
      <c r="U69" s="305">
        <v>2000</v>
      </c>
      <c r="V69" s="305">
        <v>2000</v>
      </c>
      <c r="W69" s="305">
        <v>2000</v>
      </c>
      <c r="X69" s="305">
        <v>2000</v>
      </c>
      <c r="Y69" s="305"/>
      <c r="Z69" s="205"/>
      <c r="AA69" s="207"/>
      <c r="AB69" s="207"/>
      <c r="AC69" s="333">
        <f t="shared" si="0"/>
        <v>10500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</row>
    <row r="70" spans="1:148" outlineLevel="1" x14ac:dyDescent="0.25">
      <c r="A70" s="1">
        <v>0</v>
      </c>
      <c r="B70" s="53" t="s">
        <v>31</v>
      </c>
      <c r="C70" s="278">
        <v>0</v>
      </c>
      <c r="D70" s="278"/>
      <c r="E70" s="54"/>
      <c r="F70" s="5"/>
      <c r="G70" s="320"/>
      <c r="H70" s="205"/>
      <c r="I70" s="206"/>
      <c r="J70" s="206"/>
      <c r="K70" s="206"/>
      <c r="L70" s="206">
        <v>200</v>
      </c>
      <c r="M70" s="207"/>
      <c r="N70" s="300"/>
      <c r="O70" s="305"/>
      <c r="P70" s="305"/>
      <c r="Q70" s="305"/>
      <c r="R70" s="305"/>
      <c r="S70" s="305"/>
      <c r="T70" s="305">
        <v>2000</v>
      </c>
      <c r="U70" s="305">
        <v>2000</v>
      </c>
      <c r="V70" s="305">
        <v>2000</v>
      </c>
      <c r="W70" s="305">
        <v>2000</v>
      </c>
      <c r="X70" s="305">
        <v>2000</v>
      </c>
      <c r="Y70" s="305"/>
      <c r="Z70" s="205"/>
      <c r="AA70" s="207"/>
      <c r="AB70" s="207"/>
      <c r="AC70" s="333">
        <f t="shared" si="0"/>
        <v>10200</v>
      </c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</row>
    <row r="71" spans="1:148" outlineLevel="1" x14ac:dyDescent="0.25">
      <c r="A71" s="1">
        <v>0</v>
      </c>
      <c r="B71" s="53" t="s">
        <v>167</v>
      </c>
      <c r="C71" s="278">
        <v>0</v>
      </c>
      <c r="D71" s="278"/>
      <c r="E71" s="54"/>
      <c r="F71" s="5"/>
      <c r="G71" s="320"/>
      <c r="H71" s="205"/>
      <c r="I71" s="206"/>
      <c r="J71" s="206"/>
      <c r="K71" s="206"/>
      <c r="L71" s="206">
        <v>1000</v>
      </c>
      <c r="M71" s="207"/>
      <c r="N71" s="300"/>
      <c r="O71" s="305"/>
      <c r="P71" s="305"/>
      <c r="Q71" s="305"/>
      <c r="R71" s="305"/>
      <c r="S71" s="305"/>
      <c r="T71" s="305"/>
      <c r="U71" s="305"/>
      <c r="V71" s="305"/>
      <c r="W71" s="305">
        <v>10000</v>
      </c>
      <c r="X71" s="305"/>
      <c r="Y71" s="305"/>
      <c r="Z71" s="205"/>
      <c r="AA71" s="207"/>
      <c r="AB71" s="207"/>
      <c r="AC71" s="333">
        <f t="shared" si="0"/>
        <v>11000</v>
      </c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</row>
    <row r="72" spans="1:148" outlineLevel="1" x14ac:dyDescent="0.25">
      <c r="A72" s="1">
        <v>0</v>
      </c>
      <c r="B72" s="53"/>
      <c r="C72" s="278">
        <v>0</v>
      </c>
      <c r="D72" s="278"/>
      <c r="E72" s="54"/>
      <c r="F72" s="5"/>
      <c r="G72" s="320"/>
      <c r="H72" s="205"/>
      <c r="I72" s="206"/>
      <c r="J72" s="206"/>
      <c r="K72" s="206"/>
      <c r="L72" s="206"/>
      <c r="M72" s="207"/>
      <c r="N72" s="300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205"/>
      <c r="AA72" s="207"/>
      <c r="AB72" s="207"/>
      <c r="AC72" s="333">
        <f t="shared" si="0"/>
        <v>0</v>
      </c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</row>
    <row r="73" spans="1:148" outlineLevel="1" x14ac:dyDescent="0.25">
      <c r="A73" s="60"/>
      <c r="B73" s="61" t="s">
        <v>168</v>
      </c>
      <c r="C73" s="414" t="s">
        <v>169</v>
      </c>
      <c r="D73" s="280"/>
      <c r="E73" s="54"/>
      <c r="F73" s="5"/>
      <c r="G73" s="320"/>
      <c r="H73" s="205"/>
      <c r="I73" s="206"/>
      <c r="J73" s="206"/>
      <c r="K73" s="206"/>
      <c r="L73" s="206"/>
      <c r="M73" s="207"/>
      <c r="N73" s="300"/>
      <c r="O73" s="305"/>
      <c r="P73" s="305"/>
      <c r="Q73" s="305"/>
      <c r="R73" s="305"/>
      <c r="S73" s="305"/>
      <c r="T73" s="305"/>
      <c r="U73" s="305"/>
      <c r="V73" s="305"/>
      <c r="X73" s="305">
        <f>20000*0.18*5</f>
        <v>18000</v>
      </c>
      <c r="Y73" s="305"/>
      <c r="Z73" s="205"/>
      <c r="AA73" s="207"/>
      <c r="AB73" s="207"/>
      <c r="AC73" s="333">
        <f t="shared" si="0"/>
        <v>18000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</row>
    <row r="74" spans="1:148" outlineLevel="1" x14ac:dyDescent="0.25">
      <c r="A74" s="60"/>
      <c r="B74" s="61"/>
      <c r="C74" s="280"/>
      <c r="D74" s="280"/>
      <c r="E74" s="54"/>
      <c r="F74" s="5"/>
      <c r="G74" s="320"/>
      <c r="H74" s="205"/>
      <c r="I74" s="206"/>
      <c r="J74" s="206"/>
      <c r="K74" s="206"/>
      <c r="L74" s="206"/>
      <c r="M74" s="207"/>
      <c r="N74" s="300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205"/>
      <c r="AA74" s="207"/>
      <c r="AB74" s="207"/>
      <c r="AC74" s="333">
        <f t="shared" si="0"/>
        <v>0</v>
      </c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</row>
    <row r="75" spans="1:148" outlineLevel="1" x14ac:dyDescent="0.25">
      <c r="A75" s="1">
        <v>0</v>
      </c>
      <c r="B75" s="444" t="s">
        <v>171</v>
      </c>
      <c r="C75" s="278"/>
      <c r="D75" s="278"/>
      <c r="E75" s="54"/>
      <c r="F75" s="5"/>
      <c r="G75" s="320"/>
      <c r="H75" s="205"/>
      <c r="I75" s="206"/>
      <c r="J75" s="206"/>
      <c r="K75" s="206"/>
      <c r="L75" s="206"/>
      <c r="M75" s="207">
        <v>3000</v>
      </c>
      <c r="N75" s="300">
        <v>2000</v>
      </c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205"/>
      <c r="AA75" s="207"/>
      <c r="AB75" s="207"/>
      <c r="AC75" s="333">
        <f t="shared" ref="AC75:AC113" si="2">SUM(H75:AB75)</f>
        <v>5000</v>
      </c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</row>
    <row r="76" spans="1:148" ht="31.5" outlineLevel="1" x14ac:dyDescent="0.25">
      <c r="A76" s="1">
        <v>0</v>
      </c>
      <c r="B76" s="443" t="s">
        <v>170</v>
      </c>
      <c r="C76" s="278">
        <v>0</v>
      </c>
      <c r="D76" s="278">
        <v>0</v>
      </c>
      <c r="E76" s="54"/>
      <c r="F76" s="5"/>
      <c r="G76" s="320"/>
      <c r="H76" s="205"/>
      <c r="I76" s="206"/>
      <c r="J76" s="206"/>
      <c r="K76" s="206"/>
      <c r="L76" s="206"/>
      <c r="M76" s="207">
        <v>2000</v>
      </c>
      <c r="N76" s="300">
        <v>2000</v>
      </c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205"/>
      <c r="AA76" s="207"/>
      <c r="AB76" s="207"/>
      <c r="AC76" s="333">
        <f t="shared" si="2"/>
        <v>4000</v>
      </c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</row>
    <row r="77" spans="1:148" outlineLevel="1" x14ac:dyDescent="0.25">
      <c r="A77" s="60"/>
      <c r="B77" s="61"/>
      <c r="C77" s="280"/>
      <c r="D77" s="280"/>
      <c r="E77" s="54"/>
      <c r="F77" s="5"/>
      <c r="G77" s="320"/>
      <c r="H77" s="205"/>
      <c r="I77" s="206"/>
      <c r="J77" s="206"/>
      <c r="K77" s="206"/>
      <c r="L77" s="206"/>
      <c r="M77" s="207"/>
      <c r="N77" s="300">
        <v>0</v>
      </c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205"/>
      <c r="AA77" s="207"/>
      <c r="AB77" s="207"/>
      <c r="AC77" s="333">
        <f t="shared" si="2"/>
        <v>0</v>
      </c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</row>
    <row r="78" spans="1:148" outlineLevel="1" x14ac:dyDescent="0.25">
      <c r="A78" s="60"/>
      <c r="B78" s="61" t="s">
        <v>32</v>
      </c>
      <c r="C78" s="280"/>
      <c r="D78" s="280"/>
      <c r="E78" s="54"/>
      <c r="F78" s="5"/>
      <c r="G78" s="320"/>
      <c r="H78" s="205"/>
      <c r="I78" s="206"/>
      <c r="J78" s="206"/>
      <c r="K78" s="206"/>
      <c r="L78" s="206"/>
      <c r="M78" s="207"/>
      <c r="N78" s="300">
        <v>1000</v>
      </c>
      <c r="O78" s="305">
        <v>1000</v>
      </c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205"/>
      <c r="AA78" s="207"/>
      <c r="AB78" s="207"/>
      <c r="AC78" s="333">
        <f t="shared" si="2"/>
        <v>2000</v>
      </c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</row>
    <row r="79" spans="1:148" outlineLevel="1" x14ac:dyDescent="0.25">
      <c r="A79" s="1"/>
      <c r="B79" s="53"/>
      <c r="C79" s="278"/>
      <c r="D79" s="278"/>
      <c r="E79" s="54"/>
      <c r="F79" s="5"/>
      <c r="G79" s="320"/>
      <c r="H79" s="205"/>
      <c r="I79" s="206"/>
      <c r="J79" s="206"/>
      <c r="K79" s="206"/>
      <c r="L79" s="206"/>
      <c r="M79" s="207"/>
      <c r="N79" s="300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205"/>
      <c r="AA79" s="207"/>
      <c r="AB79" s="207"/>
      <c r="AC79" s="333">
        <f t="shared" si="2"/>
        <v>0</v>
      </c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</row>
    <row r="80" spans="1:148" outlineLevel="1" x14ac:dyDescent="0.25">
      <c r="A80" s="1">
        <v>0</v>
      </c>
      <c r="B80" s="53" t="s">
        <v>172</v>
      </c>
      <c r="C80" s="278">
        <v>0</v>
      </c>
      <c r="D80" s="278"/>
      <c r="E80" s="54"/>
      <c r="F80" s="5"/>
      <c r="G80" s="320"/>
      <c r="H80" s="205"/>
      <c r="I80" s="206"/>
      <c r="J80" s="206"/>
      <c r="K80" s="206"/>
      <c r="L80" s="206"/>
      <c r="M80" s="207"/>
      <c r="N80" s="300"/>
      <c r="O80" s="305"/>
      <c r="P80" s="305"/>
      <c r="Q80" s="305"/>
      <c r="R80" s="305"/>
      <c r="S80" s="305"/>
      <c r="T80" s="305"/>
      <c r="U80" s="305"/>
      <c r="V80" s="305"/>
      <c r="W80" s="305">
        <v>2000</v>
      </c>
      <c r="X80" s="305">
        <v>2000</v>
      </c>
      <c r="Y80" s="305">
        <v>2000</v>
      </c>
      <c r="Z80" s="205"/>
      <c r="AA80" s="207"/>
      <c r="AB80" s="207"/>
      <c r="AC80" s="333">
        <f t="shared" si="2"/>
        <v>6000</v>
      </c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</row>
    <row r="81" spans="1:148" outlineLevel="1" x14ac:dyDescent="0.25">
      <c r="A81" s="60"/>
      <c r="B81" s="61"/>
      <c r="C81" s="280"/>
      <c r="D81" s="280"/>
      <c r="E81" s="54"/>
      <c r="F81" s="5"/>
      <c r="G81" s="320"/>
      <c r="H81" s="205"/>
      <c r="I81" s="206"/>
      <c r="J81" s="206"/>
      <c r="K81" s="206"/>
      <c r="L81" s="206"/>
      <c r="M81" s="207"/>
      <c r="N81" s="300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205"/>
      <c r="AA81" s="207"/>
      <c r="AB81" s="207"/>
      <c r="AC81" s="333">
        <f t="shared" si="2"/>
        <v>0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</row>
    <row r="82" spans="1:148" outlineLevel="1" x14ac:dyDescent="0.25">
      <c r="A82" s="60"/>
      <c r="B82" s="61" t="s">
        <v>173</v>
      </c>
      <c r="C82" s="280"/>
      <c r="D82" s="280"/>
      <c r="E82" s="54"/>
      <c r="F82" s="5"/>
      <c r="G82" s="320"/>
      <c r="H82" s="205">
        <v>100</v>
      </c>
      <c r="I82" s="206">
        <v>100</v>
      </c>
      <c r="J82" s="206">
        <v>100</v>
      </c>
      <c r="K82" s="206">
        <v>100</v>
      </c>
      <c r="L82" s="206">
        <v>100</v>
      </c>
      <c r="M82" s="207">
        <v>100</v>
      </c>
      <c r="N82" s="300">
        <v>500</v>
      </c>
      <c r="O82" s="305">
        <v>500</v>
      </c>
      <c r="P82" s="305">
        <v>500</v>
      </c>
      <c r="Q82" s="305">
        <v>500</v>
      </c>
      <c r="R82" s="305">
        <v>500</v>
      </c>
      <c r="S82" s="305">
        <v>500</v>
      </c>
      <c r="T82" s="305">
        <v>500</v>
      </c>
      <c r="U82" s="305">
        <v>500</v>
      </c>
      <c r="V82" s="305">
        <v>500</v>
      </c>
      <c r="W82" s="305">
        <v>500</v>
      </c>
      <c r="X82" s="305">
        <v>500</v>
      </c>
      <c r="Y82" s="305">
        <v>500</v>
      </c>
      <c r="Z82" s="205"/>
      <c r="AA82" s="207"/>
      <c r="AB82" s="207"/>
      <c r="AC82" s="333">
        <f t="shared" si="2"/>
        <v>6600</v>
      </c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</row>
    <row r="83" spans="1:148" outlineLevel="1" x14ac:dyDescent="0.25">
      <c r="A83" s="62">
        <v>0</v>
      </c>
      <c r="B83" s="287">
        <v>0</v>
      </c>
      <c r="C83" s="280">
        <v>0</v>
      </c>
      <c r="D83" s="280">
        <v>0</v>
      </c>
      <c r="E83" s="54"/>
      <c r="F83" s="5"/>
      <c r="G83" s="320"/>
      <c r="H83" s="208"/>
      <c r="I83" s="209"/>
      <c r="J83" s="209"/>
      <c r="K83" s="209"/>
      <c r="L83" s="209"/>
      <c r="M83" s="210"/>
      <c r="N83" s="301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208"/>
      <c r="AA83" s="210"/>
      <c r="AB83" s="210"/>
      <c r="AC83" s="333">
        <f t="shared" si="2"/>
        <v>0</v>
      </c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</row>
    <row r="84" spans="1:148" s="133" customFormat="1" outlineLevel="1" x14ac:dyDescent="0.25">
      <c r="A84" s="130"/>
      <c r="B84" s="131" t="s">
        <v>174</v>
      </c>
      <c r="C84" s="284"/>
      <c r="D84" s="284"/>
      <c r="E84" s="284"/>
      <c r="F84" s="273"/>
      <c r="G84" s="316"/>
      <c r="H84" s="193">
        <f>SUM(H60:H83)</f>
        <v>100</v>
      </c>
      <c r="I84" s="194">
        <f t="shared" ref="I84:AB84" si="3">SUM(I60:I83)</f>
        <v>100</v>
      </c>
      <c r="J84" s="194">
        <f>SUM(J60:J83)</f>
        <v>100</v>
      </c>
      <c r="K84" s="194">
        <f t="shared" si="3"/>
        <v>1100</v>
      </c>
      <c r="L84" s="194">
        <f t="shared" si="3"/>
        <v>1800</v>
      </c>
      <c r="M84" s="195">
        <f>SUM(M60:M83)</f>
        <v>5100</v>
      </c>
      <c r="N84" s="296">
        <f t="shared" si="3"/>
        <v>5500</v>
      </c>
      <c r="O84" s="310">
        <f t="shared" si="3"/>
        <v>1500</v>
      </c>
      <c r="P84" s="292">
        <f t="shared" si="3"/>
        <v>500</v>
      </c>
      <c r="Q84" s="149">
        <f t="shared" si="3"/>
        <v>500</v>
      </c>
      <c r="R84" s="310">
        <f t="shared" si="3"/>
        <v>6500</v>
      </c>
      <c r="S84" s="310">
        <f t="shared" si="3"/>
        <v>6500</v>
      </c>
      <c r="T84" s="310">
        <f t="shared" si="3"/>
        <v>10500</v>
      </c>
      <c r="U84" s="310">
        <f t="shared" si="3"/>
        <v>13500</v>
      </c>
      <c r="V84" s="310">
        <f t="shared" si="3"/>
        <v>8500</v>
      </c>
      <c r="W84" s="310">
        <f t="shared" si="3"/>
        <v>20500</v>
      </c>
      <c r="X84" s="310">
        <f t="shared" si="3"/>
        <v>25500</v>
      </c>
      <c r="Y84" s="310">
        <f>SUM(Y60:Y83)</f>
        <v>3500</v>
      </c>
      <c r="Z84" s="193">
        <f t="shared" si="3"/>
        <v>0</v>
      </c>
      <c r="AA84" s="194">
        <f t="shared" si="3"/>
        <v>0</v>
      </c>
      <c r="AB84" s="195">
        <f t="shared" si="3"/>
        <v>0</v>
      </c>
      <c r="AC84" s="134">
        <f t="shared" si="2"/>
        <v>111300</v>
      </c>
    </row>
    <row r="85" spans="1:148" s="160" customFormat="1" outlineLevel="1" x14ac:dyDescent="0.25">
      <c r="A85" s="158"/>
      <c r="B85" s="129"/>
      <c r="C85" s="283"/>
      <c r="D85" s="283"/>
      <c r="E85" s="283"/>
      <c r="F85" s="274"/>
      <c r="G85" s="317"/>
      <c r="H85" s="190"/>
      <c r="I85" s="191"/>
      <c r="J85" s="191"/>
      <c r="K85" s="191"/>
      <c r="L85" s="191"/>
      <c r="M85" s="192"/>
      <c r="N85" s="295"/>
      <c r="O85" s="309"/>
      <c r="P85" s="291"/>
      <c r="Q85" s="146"/>
      <c r="R85" s="309"/>
      <c r="S85" s="309"/>
      <c r="T85" s="309"/>
      <c r="U85" s="309"/>
      <c r="V85" s="309"/>
      <c r="W85" s="309"/>
      <c r="X85" s="309"/>
      <c r="Y85" s="309"/>
      <c r="Z85" s="190"/>
      <c r="AA85" s="191"/>
      <c r="AB85" s="192"/>
      <c r="AC85" s="333">
        <f t="shared" si="2"/>
        <v>0</v>
      </c>
    </row>
    <row r="86" spans="1:148" s="160" customFormat="1" outlineLevel="1" x14ac:dyDescent="0.25">
      <c r="A86" s="158">
        <f>'Personnel Expenses'!A110</f>
        <v>0</v>
      </c>
      <c r="B86" s="129">
        <f>'Personnel Expenses'!B110</f>
        <v>0</v>
      </c>
      <c r="C86" s="283">
        <f>'Personnel Expenses'!C110</f>
        <v>0</v>
      </c>
      <c r="D86" s="283">
        <f>'Personnel Expenses'!D110</f>
        <v>0</v>
      </c>
      <c r="E86" s="283">
        <f>'Personnel Expenses'!E110</f>
        <v>0</v>
      </c>
      <c r="F86" s="275">
        <v>0</v>
      </c>
      <c r="G86" s="318">
        <v>0</v>
      </c>
      <c r="H86" s="190">
        <f>PersonalkostenGesamt*'Project Expenses'!H83</f>
        <v>0</v>
      </c>
      <c r="I86" s="191">
        <f>PersonalkostenGesamt*'Project Expenses'!I83</f>
        <v>0</v>
      </c>
      <c r="J86" s="191">
        <f>PersonalkostenGesamt*'Project Expenses'!J83</f>
        <v>0</v>
      </c>
      <c r="K86" s="191">
        <f>PersonalkostenGesamt*'Project Expenses'!K83</f>
        <v>0</v>
      </c>
      <c r="L86" s="191">
        <f>PersonalkostenGesamt*'Project Expenses'!L83</f>
        <v>0</v>
      </c>
      <c r="M86" s="192">
        <f>PersonalkostenGesamt*'Project Expenses'!M83</f>
        <v>0</v>
      </c>
      <c r="N86" s="295">
        <f>PersonalkostenGesamt*'Project Expenses'!N83</f>
        <v>0</v>
      </c>
      <c r="O86" s="309">
        <f>PersonalkostenGesamt*'Project Expenses'!O83</f>
        <v>0</v>
      </c>
      <c r="P86" s="291">
        <f>PersonalkostenGesamt*'Project Expenses'!P83</f>
        <v>0</v>
      </c>
      <c r="Q86" s="146">
        <f>PersonalkostenGesamt*'Project Expenses'!Q83</f>
        <v>0</v>
      </c>
      <c r="R86" s="309">
        <f>PersonalkostenGesamt*'Project Expenses'!R83</f>
        <v>0</v>
      </c>
      <c r="S86" s="309">
        <f>PersonalkostenGesamt*'Project Expenses'!S83</f>
        <v>0</v>
      </c>
      <c r="T86" s="309">
        <f>PersonalkostenGesamt*'Project Expenses'!T83</f>
        <v>0</v>
      </c>
      <c r="U86" s="309">
        <f>PersonalkostenGesamt*'Project Expenses'!U83</f>
        <v>0</v>
      </c>
      <c r="V86" s="309">
        <f>PersonalkostenGesamt*'Project Expenses'!V83</f>
        <v>0</v>
      </c>
      <c r="W86" s="309">
        <f>PersonalkostenGesamt*'Project Expenses'!W83</f>
        <v>0</v>
      </c>
      <c r="X86" s="309">
        <f>PersonalkostenGesamt*'Project Expenses'!X83</f>
        <v>0</v>
      </c>
      <c r="Y86" s="309">
        <f>PersonalkostenGesamt*'Project Expenses'!Y83</f>
        <v>0</v>
      </c>
      <c r="Z86" s="190">
        <f>PersonalkostenGesamt*'Project Expenses'!Z83</f>
        <v>0</v>
      </c>
      <c r="AA86" s="191">
        <f>PersonalkostenGesamt*'Project Expenses'!AA83</f>
        <v>0</v>
      </c>
      <c r="AB86" s="192">
        <f>PersonalkostenGesamt*'Project Expenses'!AB83</f>
        <v>0</v>
      </c>
      <c r="AC86" s="333">
        <f t="shared" si="2"/>
        <v>0</v>
      </c>
    </row>
    <row r="87" spans="1:148" s="50" customFormat="1" x14ac:dyDescent="0.25">
      <c r="A87" s="47" t="s">
        <v>176</v>
      </c>
      <c r="B87" s="48"/>
      <c r="C87" s="277"/>
      <c r="D87" s="277"/>
      <c r="E87" s="269"/>
      <c r="F87" s="276"/>
      <c r="G87" s="319"/>
      <c r="H87" s="196"/>
      <c r="I87" s="197"/>
      <c r="J87" s="197"/>
      <c r="K87" s="197"/>
      <c r="L87" s="197"/>
      <c r="M87" s="198"/>
      <c r="N87" s="297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196"/>
      <c r="AA87" s="198"/>
      <c r="AB87" s="198"/>
      <c r="AC87" s="334"/>
    </row>
    <row r="88" spans="1:148" outlineLevel="1" x14ac:dyDescent="0.25">
      <c r="A88" s="51"/>
      <c r="B88" s="286"/>
      <c r="C88" s="278"/>
      <c r="D88" s="278"/>
      <c r="E88" s="54"/>
      <c r="F88" s="5"/>
      <c r="G88" s="320"/>
      <c r="H88" s="205"/>
      <c r="I88" s="206"/>
      <c r="J88" s="206"/>
      <c r="K88" s="206"/>
      <c r="L88" s="206"/>
      <c r="M88" s="207"/>
      <c r="N88" s="300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205"/>
      <c r="AA88" s="207"/>
      <c r="AB88" s="207"/>
      <c r="AC88" s="333">
        <f t="shared" si="2"/>
        <v>0</v>
      </c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</row>
    <row r="89" spans="1:148" outlineLevel="1" x14ac:dyDescent="0.25">
      <c r="A89" s="51"/>
      <c r="B89" s="286" t="s">
        <v>177</v>
      </c>
      <c r="C89" s="278"/>
      <c r="D89" s="281">
        <v>400</v>
      </c>
      <c r="E89" s="54"/>
      <c r="F89" s="5"/>
      <c r="G89" s="320"/>
      <c r="H89" s="187"/>
      <c r="I89" s="206"/>
      <c r="J89" s="206"/>
      <c r="K89" s="206"/>
      <c r="L89" s="206"/>
      <c r="M89" s="207"/>
      <c r="N89" s="300"/>
      <c r="O89" s="305"/>
      <c r="P89" s="305"/>
      <c r="Q89" s="305">
        <f>D89*3</f>
        <v>1200</v>
      </c>
      <c r="S89" s="305">
        <f>D89*2</f>
        <v>800</v>
      </c>
      <c r="T89" s="305">
        <f>D89*2</f>
        <v>800</v>
      </c>
      <c r="U89" s="305"/>
      <c r="V89" s="305"/>
      <c r="W89" s="305"/>
      <c r="X89" s="305"/>
      <c r="Y89" s="305"/>
      <c r="Z89" s="205"/>
      <c r="AA89" s="207"/>
      <c r="AB89" s="207"/>
      <c r="AC89" s="333">
        <f t="shared" si="2"/>
        <v>2800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</row>
    <row r="90" spans="1:148" outlineLevel="1" x14ac:dyDescent="0.25">
      <c r="A90" s="51"/>
      <c r="B90" s="53" t="s">
        <v>178</v>
      </c>
      <c r="C90" s="278"/>
      <c r="D90" s="281">
        <v>500</v>
      </c>
      <c r="E90" s="54"/>
      <c r="F90" s="5"/>
      <c r="G90" s="320"/>
      <c r="H90" s="205"/>
      <c r="I90" s="206"/>
      <c r="J90" s="206"/>
      <c r="K90" s="206"/>
      <c r="L90" s="206"/>
      <c r="M90" s="207"/>
      <c r="N90" s="300"/>
      <c r="O90" s="305"/>
      <c r="P90" s="305"/>
      <c r="Q90" s="305">
        <f t="shared" ref="Q90:V90" si="4">$D90</f>
        <v>500</v>
      </c>
      <c r="R90" s="305">
        <f t="shared" si="4"/>
        <v>500</v>
      </c>
      <c r="S90" s="305">
        <f t="shared" si="4"/>
        <v>500</v>
      </c>
      <c r="T90" s="305">
        <f t="shared" si="4"/>
        <v>500</v>
      </c>
      <c r="U90" s="305">
        <f t="shared" si="4"/>
        <v>500</v>
      </c>
      <c r="V90" s="305">
        <f t="shared" si="4"/>
        <v>500</v>
      </c>
      <c r="W90" s="305"/>
      <c r="X90" s="305"/>
      <c r="Y90" s="305"/>
      <c r="Z90" s="205"/>
      <c r="AA90" s="207"/>
      <c r="AB90" s="207"/>
      <c r="AC90" s="333">
        <f>SUM(H90:AB90)</f>
        <v>3000</v>
      </c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</row>
    <row r="91" spans="1:148" outlineLevel="1" x14ac:dyDescent="0.25">
      <c r="A91" s="51"/>
      <c r="B91" s="286" t="s">
        <v>179</v>
      </c>
      <c r="C91" s="278"/>
      <c r="D91" s="281">
        <v>200</v>
      </c>
      <c r="E91" s="54"/>
      <c r="F91" s="5"/>
      <c r="G91" s="320"/>
      <c r="H91" s="205"/>
      <c r="I91" s="206"/>
      <c r="J91" s="206"/>
      <c r="K91" s="206"/>
      <c r="L91" s="206"/>
      <c r="M91" s="207"/>
      <c r="N91" s="300"/>
      <c r="O91" s="305"/>
      <c r="P91" s="305"/>
      <c r="Q91" s="305"/>
      <c r="R91" s="305"/>
      <c r="S91" s="305"/>
      <c r="T91" s="305"/>
      <c r="U91" s="305"/>
      <c r="V91" s="305">
        <f>D91*5</f>
        <v>1000</v>
      </c>
      <c r="W91" s="305">
        <f>D91*3</f>
        <v>600</v>
      </c>
      <c r="X91" s="305"/>
      <c r="Y91" s="305"/>
      <c r="Z91" s="205"/>
      <c r="AA91" s="207"/>
      <c r="AB91" s="207"/>
      <c r="AC91" s="333">
        <f t="shared" si="2"/>
        <v>1600</v>
      </c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</row>
    <row r="92" spans="1:148" outlineLevel="1" x14ac:dyDescent="0.25">
      <c r="A92" s="51"/>
      <c r="B92" s="286" t="s">
        <v>180</v>
      </c>
      <c r="C92" s="278"/>
      <c r="D92" s="281">
        <v>800</v>
      </c>
      <c r="E92" s="54"/>
      <c r="F92" s="5"/>
      <c r="G92" s="320"/>
      <c r="H92" s="205"/>
      <c r="I92" s="206"/>
      <c r="J92" s="206"/>
      <c r="K92" s="206"/>
      <c r="L92" s="206"/>
      <c r="M92" s="207"/>
      <c r="N92" s="300"/>
      <c r="O92" s="305"/>
      <c r="P92" s="305"/>
      <c r="Q92" s="305">
        <f>D92</f>
        <v>800</v>
      </c>
      <c r="R92" s="305"/>
      <c r="S92" s="305"/>
      <c r="T92" s="305"/>
      <c r="U92" s="305"/>
      <c r="V92" s="305">
        <f>D92</f>
        <v>800</v>
      </c>
      <c r="W92" s="305"/>
      <c r="X92" s="305"/>
      <c r="Y92" s="305"/>
      <c r="Z92" s="205"/>
      <c r="AA92" s="207"/>
      <c r="AB92" s="207"/>
      <c r="AC92" s="333">
        <f t="shared" si="2"/>
        <v>1600</v>
      </c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</row>
    <row r="93" spans="1:148" outlineLevel="1" x14ac:dyDescent="0.25">
      <c r="A93" s="51"/>
      <c r="B93" s="79"/>
      <c r="C93" s="278"/>
      <c r="D93" s="281"/>
      <c r="E93" s="54"/>
      <c r="F93" s="5"/>
      <c r="G93" s="320"/>
      <c r="H93" s="205"/>
      <c r="I93" s="206"/>
      <c r="J93" s="206"/>
      <c r="K93" s="206"/>
      <c r="L93" s="206"/>
      <c r="M93" s="207"/>
      <c r="N93" s="300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205"/>
      <c r="AA93" s="207"/>
      <c r="AB93" s="207"/>
      <c r="AC93" s="333">
        <f t="shared" si="2"/>
        <v>0</v>
      </c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</row>
    <row r="94" spans="1:148" outlineLevel="1" x14ac:dyDescent="0.25">
      <c r="A94" s="51"/>
      <c r="B94" s="288" t="s">
        <v>175</v>
      </c>
      <c r="C94" s="278"/>
      <c r="D94" s="281"/>
      <c r="E94" s="54"/>
      <c r="F94" s="5"/>
      <c r="G94" s="320"/>
      <c r="H94" s="205"/>
      <c r="I94" s="206"/>
      <c r="J94" s="206"/>
      <c r="K94" s="206"/>
      <c r="L94" s="206"/>
      <c r="M94" s="207"/>
      <c r="N94" s="300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205"/>
      <c r="AA94" s="207"/>
      <c r="AB94" s="207"/>
      <c r="AC94" s="333">
        <f t="shared" si="2"/>
        <v>0</v>
      </c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</row>
    <row r="95" spans="1:148" outlineLevel="1" x14ac:dyDescent="0.25">
      <c r="A95" s="65"/>
      <c r="B95" s="289"/>
      <c r="C95" s="280"/>
      <c r="D95" s="282"/>
      <c r="E95" s="54"/>
      <c r="F95" s="5"/>
      <c r="G95" s="320"/>
      <c r="H95" s="205"/>
      <c r="I95" s="206"/>
      <c r="J95" s="206"/>
      <c r="K95" s="206"/>
      <c r="L95" s="206"/>
      <c r="M95" s="207"/>
      <c r="N95" s="300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205"/>
      <c r="AA95" s="207"/>
      <c r="AB95" s="207"/>
      <c r="AC95" s="333">
        <f t="shared" si="2"/>
        <v>0</v>
      </c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</row>
    <row r="96" spans="1:148" s="133" customFormat="1" outlineLevel="1" x14ac:dyDescent="0.25">
      <c r="A96" s="130"/>
      <c r="B96" s="131" t="s">
        <v>181</v>
      </c>
      <c r="C96" s="284"/>
      <c r="D96" s="284"/>
      <c r="E96" s="284"/>
      <c r="F96" s="273"/>
      <c r="G96" s="316"/>
      <c r="H96" s="193">
        <f t="shared" ref="H96:AB96" si="5">SUM(H88:H95)</f>
        <v>0</v>
      </c>
      <c r="I96" s="194">
        <f t="shared" si="5"/>
        <v>0</v>
      </c>
      <c r="J96" s="194">
        <f t="shared" si="5"/>
        <v>0</v>
      </c>
      <c r="K96" s="194">
        <f t="shared" si="5"/>
        <v>0</v>
      </c>
      <c r="L96" s="194">
        <f t="shared" si="5"/>
        <v>0</v>
      </c>
      <c r="M96" s="195">
        <f t="shared" si="5"/>
        <v>0</v>
      </c>
      <c r="N96" s="296">
        <f t="shared" si="5"/>
        <v>0</v>
      </c>
      <c r="O96" s="310">
        <f t="shared" si="5"/>
        <v>0</v>
      </c>
      <c r="P96" s="292">
        <f t="shared" si="5"/>
        <v>0</v>
      </c>
      <c r="Q96" s="149">
        <f t="shared" si="5"/>
        <v>2500</v>
      </c>
      <c r="R96" s="310">
        <f t="shared" si="5"/>
        <v>500</v>
      </c>
      <c r="S96" s="310">
        <f t="shared" si="5"/>
        <v>1300</v>
      </c>
      <c r="T96" s="310">
        <f t="shared" si="5"/>
        <v>1300</v>
      </c>
      <c r="U96" s="310">
        <f t="shared" si="5"/>
        <v>500</v>
      </c>
      <c r="V96" s="310">
        <f t="shared" si="5"/>
        <v>2300</v>
      </c>
      <c r="W96" s="310">
        <f t="shared" si="5"/>
        <v>600</v>
      </c>
      <c r="X96" s="310">
        <f t="shared" si="5"/>
        <v>0</v>
      </c>
      <c r="Y96" s="310">
        <f t="shared" si="5"/>
        <v>0</v>
      </c>
      <c r="Z96" s="193">
        <f t="shared" si="5"/>
        <v>0</v>
      </c>
      <c r="AA96" s="194">
        <f t="shared" si="5"/>
        <v>0</v>
      </c>
      <c r="AB96" s="195">
        <f t="shared" si="5"/>
        <v>0</v>
      </c>
      <c r="AC96" s="134">
        <f t="shared" ref="AC96:AC98" si="6">SUM(H96:AB96)</f>
        <v>9000</v>
      </c>
    </row>
    <row r="97" spans="1:148" s="160" customFormat="1" outlineLevel="1" x14ac:dyDescent="0.25">
      <c r="A97" s="158"/>
      <c r="B97" s="129"/>
      <c r="C97" s="283"/>
      <c r="D97" s="283"/>
      <c r="E97" s="283"/>
      <c r="F97" s="274"/>
      <c r="G97" s="317"/>
      <c r="H97" s="190"/>
      <c r="I97" s="191"/>
      <c r="J97" s="191"/>
      <c r="K97" s="191"/>
      <c r="L97" s="191"/>
      <c r="M97" s="192"/>
      <c r="N97" s="295"/>
      <c r="O97" s="309"/>
      <c r="P97" s="291"/>
      <c r="Q97" s="146"/>
      <c r="R97" s="309"/>
      <c r="S97" s="309"/>
      <c r="T97" s="309"/>
      <c r="U97" s="309"/>
      <c r="V97" s="309"/>
      <c r="W97" s="309"/>
      <c r="X97" s="309"/>
      <c r="Y97" s="309"/>
      <c r="Z97" s="190"/>
      <c r="AA97" s="191"/>
      <c r="AB97" s="192"/>
      <c r="AC97" s="333">
        <f t="shared" si="6"/>
        <v>0</v>
      </c>
    </row>
    <row r="98" spans="1:148" s="160" customFormat="1" outlineLevel="1" x14ac:dyDescent="0.25">
      <c r="A98" s="158">
        <f>'Personnel Expenses'!A122</f>
        <v>0</v>
      </c>
      <c r="B98" s="129">
        <f>'Personnel Expenses'!B122</f>
        <v>0</v>
      </c>
      <c r="C98" s="283">
        <f>'Personnel Expenses'!C122</f>
        <v>0</v>
      </c>
      <c r="D98" s="283">
        <f>'Personnel Expenses'!D122</f>
        <v>0</v>
      </c>
      <c r="E98" s="283">
        <f>'Personnel Expenses'!E122</f>
        <v>0</v>
      </c>
      <c r="F98" s="275">
        <v>0</v>
      </c>
      <c r="G98" s="318">
        <v>0</v>
      </c>
      <c r="H98" s="190">
        <f>PersonalkostenGesamt*'Project Expenses'!H95</f>
        <v>0</v>
      </c>
      <c r="I98" s="191">
        <f>PersonalkostenGesamt*'Project Expenses'!I95</f>
        <v>0</v>
      </c>
      <c r="J98" s="191">
        <f>PersonalkostenGesamt*'Project Expenses'!J95</f>
        <v>0</v>
      </c>
      <c r="K98" s="191">
        <f>PersonalkostenGesamt*'Project Expenses'!K95</f>
        <v>0</v>
      </c>
      <c r="L98" s="191">
        <f>PersonalkostenGesamt*'Project Expenses'!L95</f>
        <v>0</v>
      </c>
      <c r="M98" s="192">
        <f>PersonalkostenGesamt*'Project Expenses'!M95</f>
        <v>0</v>
      </c>
      <c r="N98" s="295">
        <f>PersonalkostenGesamt*'Project Expenses'!N95</f>
        <v>0</v>
      </c>
      <c r="O98" s="309">
        <f>PersonalkostenGesamt*'Project Expenses'!O95</f>
        <v>0</v>
      </c>
      <c r="P98" s="291">
        <f>PersonalkostenGesamt*'Project Expenses'!P95</f>
        <v>0</v>
      </c>
      <c r="Q98" s="146">
        <f>PersonalkostenGesamt*'Project Expenses'!Q95</f>
        <v>0</v>
      </c>
      <c r="R98" s="309">
        <f>PersonalkostenGesamt*'Project Expenses'!R95</f>
        <v>0</v>
      </c>
      <c r="S98" s="309">
        <f>PersonalkostenGesamt*'Project Expenses'!S95</f>
        <v>0</v>
      </c>
      <c r="T98" s="309">
        <f>PersonalkostenGesamt*'Project Expenses'!T95</f>
        <v>0</v>
      </c>
      <c r="U98" s="309">
        <f>PersonalkostenGesamt*'Project Expenses'!U95</f>
        <v>0</v>
      </c>
      <c r="V98" s="312">
        <f>PersonalkostenGesamt*'Project Expenses'!V95</f>
        <v>0</v>
      </c>
      <c r="W98" s="309">
        <f>PersonalkostenGesamt*'Project Expenses'!W95</f>
        <v>0</v>
      </c>
      <c r="X98" s="309">
        <f>PersonalkostenGesamt*'Project Expenses'!X95</f>
        <v>0</v>
      </c>
      <c r="Y98" s="309">
        <f>PersonalkostenGesamt*'Project Expenses'!Y95</f>
        <v>0</v>
      </c>
      <c r="Z98" s="190">
        <f>PersonalkostenGesamt*'Project Expenses'!Z95</f>
        <v>0</v>
      </c>
      <c r="AA98" s="191">
        <f>PersonalkostenGesamt*'Project Expenses'!AA95</f>
        <v>0</v>
      </c>
      <c r="AB98" s="192">
        <f>PersonalkostenGesamt*'Project Expenses'!AB95</f>
        <v>0</v>
      </c>
      <c r="AC98" s="333">
        <f t="shared" si="6"/>
        <v>0</v>
      </c>
    </row>
    <row r="99" spans="1:148" s="50" customFormat="1" x14ac:dyDescent="0.25">
      <c r="A99" s="47" t="s">
        <v>182</v>
      </c>
      <c r="B99" s="48"/>
      <c r="C99" s="277"/>
      <c r="D99" s="277"/>
      <c r="E99" s="269"/>
      <c r="F99" s="276"/>
      <c r="G99" s="319"/>
      <c r="H99" s="196"/>
      <c r="I99" s="197"/>
      <c r="J99" s="197"/>
      <c r="K99" s="197"/>
      <c r="L99" s="197"/>
      <c r="M99" s="198"/>
      <c r="N99" s="297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196"/>
      <c r="AA99" s="198"/>
      <c r="AB99" s="198"/>
      <c r="AC99" s="334">
        <f t="shared" si="2"/>
        <v>0</v>
      </c>
    </row>
    <row r="100" spans="1:148" outlineLevel="1" x14ac:dyDescent="0.25">
      <c r="A100" s="51">
        <v>0</v>
      </c>
      <c r="B100" s="1">
        <v>0</v>
      </c>
      <c r="C100" s="1">
        <v>0</v>
      </c>
      <c r="D100" s="53">
        <v>0</v>
      </c>
      <c r="E100" s="54"/>
      <c r="F100" s="5"/>
      <c r="G100" s="320"/>
      <c r="H100" s="205"/>
      <c r="I100" s="206"/>
      <c r="J100" s="206"/>
      <c r="K100" s="206"/>
      <c r="L100" s="206"/>
      <c r="M100" s="207"/>
      <c r="Z100" s="205"/>
      <c r="AA100" s="207"/>
      <c r="AB100" s="207"/>
      <c r="AC100" s="333">
        <f t="shared" si="2"/>
        <v>0</v>
      </c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</row>
    <row r="101" spans="1:148" outlineLevel="1" x14ac:dyDescent="0.25">
      <c r="A101" s="51"/>
      <c r="B101" s="1" t="s">
        <v>28</v>
      </c>
      <c r="C101" s="1">
        <v>0</v>
      </c>
      <c r="D101" s="53">
        <v>0</v>
      </c>
      <c r="E101" s="54"/>
      <c r="F101" s="5"/>
      <c r="G101" s="320"/>
      <c r="H101" s="205"/>
      <c r="I101" s="206"/>
      <c r="J101" s="206"/>
      <c r="K101" s="206"/>
      <c r="L101" s="206"/>
      <c r="M101" s="207"/>
      <c r="Z101" s="205"/>
      <c r="AA101" s="207"/>
      <c r="AB101" s="207"/>
      <c r="AC101" s="333">
        <f t="shared" si="2"/>
        <v>0</v>
      </c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</row>
    <row r="102" spans="1:148" outlineLevel="1" x14ac:dyDescent="0.25">
      <c r="A102" s="1">
        <v>0</v>
      </c>
      <c r="B102" s="1" t="s">
        <v>183</v>
      </c>
      <c r="C102" s="1"/>
      <c r="D102" s="53">
        <v>0</v>
      </c>
      <c r="E102" s="54"/>
      <c r="F102" s="5"/>
      <c r="G102" s="320"/>
      <c r="H102" s="205"/>
      <c r="I102" s="206"/>
      <c r="J102" s="206"/>
      <c r="K102" s="206"/>
      <c r="L102" s="206"/>
      <c r="M102" s="207"/>
      <c r="Z102" s="205"/>
      <c r="AA102" s="207"/>
      <c r="AB102" s="207"/>
      <c r="AC102" s="333">
        <f t="shared" si="2"/>
        <v>0</v>
      </c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</row>
    <row r="103" spans="1:148" outlineLevel="1" x14ac:dyDescent="0.25">
      <c r="A103" s="1">
        <v>0</v>
      </c>
      <c r="B103" s="1">
        <v>0</v>
      </c>
      <c r="C103" s="1" t="s">
        <v>44</v>
      </c>
      <c r="D103" s="181">
        <v>281.75</v>
      </c>
      <c r="E103" s="54"/>
      <c r="F103" s="5"/>
      <c r="G103" s="321"/>
      <c r="H103" s="187">
        <f>IF(SUM('Project Expenses'!H31:H35)&gt;0,COUNTIF(H32:H36,"&gt;0") * AVERAGE('Project Expenses'!H31:H35) * $D103,0)</f>
        <v>0</v>
      </c>
      <c r="I103" s="206">
        <f>IF(SUM('Project Expenses'!I31:I35)&gt;0,COUNTIF(I32:I36,"&gt;0") * AVERAGE('Project Expenses'!I31:I35) * $D103,0)</f>
        <v>0</v>
      </c>
      <c r="J103" s="206">
        <f>IF(SUM('Project Expenses'!J31:J35)&gt;0,COUNTIF(J32:J36,"&gt;0") * AVERAGE('Project Expenses'!J31:J35) * $D103,0)</f>
        <v>0</v>
      </c>
      <c r="K103" s="206">
        <f>IF(SUM('Project Expenses'!K31:K35)&gt;0,COUNTIF(K32:K36,"&gt;0") * AVERAGE('Project Expenses'!K31:K35) * $D103,0)</f>
        <v>563.5</v>
      </c>
      <c r="L103" s="206">
        <f>IF(SUM('Project Expenses'!L31:L35)&gt;0,COUNTIF(L32:L36,"&gt;0") * AVERAGE('Project Expenses'!L31:L35) * $D103,0)</f>
        <v>563.5</v>
      </c>
      <c r="M103" s="207">
        <f>IF(SUM('Project Expenses'!M31:M35)&gt;0,COUNTIF(M32:M36,"&gt;0") * AVERAGE('Project Expenses'!M31:M35) * $D103,0)</f>
        <v>563.5</v>
      </c>
      <c r="N103" s="150">
        <f>IF(SUM('Project Expenses'!N31:N35)&gt;0,COUNTIF(N32:N36,"&gt;0") * AVERAGE('Project Expenses'!N31:N35) * $D103,0)</f>
        <v>563.5</v>
      </c>
      <c r="O103" s="151">
        <f>IF(SUM('Project Expenses'!O31:O35)&gt;0,COUNTIF(O32:O36,"&gt;0") * AVERAGE('Project Expenses'!O31:O35) * $D103,0)</f>
        <v>563.5</v>
      </c>
      <c r="P103" s="152">
        <f>IF(SUM('Project Expenses'!P31:P35)&gt;0,COUNTIF(P32:P36,"&gt;0") * AVERAGE('Project Expenses'!P31:P35) * $D103,0)</f>
        <v>563.5</v>
      </c>
      <c r="Q103" s="153">
        <f>IF(SUM('Project Expenses'!Q31:Q35)&gt;0,COUNTIF(Q32:Q36,"&gt;0") * AVERAGE('Project Expenses'!Q31:Q35) * $D103,0)</f>
        <v>845.25</v>
      </c>
      <c r="R103" s="151">
        <f>IF(SUM('Project Expenses'!R31:R35)&gt;0,COUNTIF(R32:R36,"&gt;0") * AVERAGE('Project Expenses'!R31:R35) * $D103,0)</f>
        <v>845.25</v>
      </c>
      <c r="S103" s="151">
        <f>IF(SUM('Project Expenses'!S31:S35)&gt;0,COUNTIF(S32:S36,"&gt;0") * AVERAGE('Project Expenses'!S31:S35) * $D103,0)</f>
        <v>845.25</v>
      </c>
      <c r="T103" s="151">
        <f>IF(SUM('Project Expenses'!T31:T35)&gt;0,COUNTIF(T32:T36,"&gt;0") * AVERAGE('Project Expenses'!T31:T35) * $D103,0)</f>
        <v>845.25</v>
      </c>
      <c r="U103" s="151">
        <f>IF(SUM('Project Expenses'!U31:U35)&gt;0,COUNTIF(U32:U36,"&gt;0") * AVERAGE('Project Expenses'!U31:U35) * $D103,0)</f>
        <v>845.25</v>
      </c>
      <c r="V103" s="153">
        <f>IF(SUM('Project Expenses'!V31:V35)&gt;0,COUNTIF(V32:V36,"&gt;0") * AVERAGE('Project Expenses'!V31:V35) * $D103,0)</f>
        <v>845.25</v>
      </c>
      <c r="W103" s="151">
        <f>IF(SUM('Project Expenses'!W31:W35)&gt;0,COUNTIF(W32:W36,"&gt;0") * AVERAGE('Project Expenses'!W31:W35) * $D103,0)</f>
        <v>845.25</v>
      </c>
      <c r="X103" s="151">
        <f>IF(SUM('Project Expenses'!X31:X35)&gt;0,COUNTIF(X32:X36,"&gt;0") * AVERAGE('Project Expenses'!X31:X35) * $D103,0)</f>
        <v>563.5</v>
      </c>
      <c r="Y103" s="152">
        <f>IF(SUM('Project Expenses'!Y31:Y35)&gt;0,COUNTIF(Y32:Y36,"&gt;0") * AVERAGE('Project Expenses'!Y31:Y35) * $D103,0)</f>
        <v>563.5</v>
      </c>
      <c r="Z103" s="205">
        <f>IF(SUM('Project Expenses'!Z31:Z35)&gt;0,COUNTIF(Z32:Z36,"&gt;0") * AVERAGE('Project Expenses'!Z31:Z35) * $D103,0)</f>
        <v>422.625</v>
      </c>
      <c r="AA103" s="207">
        <f>IF(SUM('Project Expenses'!AA31:AA35)&gt;0,COUNTIF(AA32:AA36,"&gt;0") * AVERAGE('Project Expenses'!AA31:AA35) * $D103,0)</f>
        <v>422.625</v>
      </c>
      <c r="AB103" s="207">
        <f>IF(SUM('Project Expenses'!AB31:AB35)&gt;0,COUNTIF(AB32:AB36,"&gt;0") * AVERAGE('Project Expenses'!AB31:AB35) * $D103,0)</f>
        <v>422.625</v>
      </c>
      <c r="AC103" s="333">
        <f t="shared" si="2"/>
        <v>11692.625</v>
      </c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</row>
    <row r="104" spans="1:148" outlineLevel="1" x14ac:dyDescent="0.25">
      <c r="A104" s="51">
        <v>0</v>
      </c>
      <c r="B104" s="1">
        <v>0</v>
      </c>
      <c r="C104" s="1" t="s">
        <v>43</v>
      </c>
      <c r="D104" s="181">
        <v>69.989999999999995</v>
      </c>
      <c r="E104" s="54"/>
      <c r="F104" s="5"/>
      <c r="G104" s="320"/>
      <c r="H104" s="187">
        <f>IF(SUM('Project Expenses'!H32:H38)&gt;0,COUNTIF(H33:H39,"&gt;0") * AVERAGE('Project Expenses'!H32:H38) * $D104,0)</f>
        <v>0</v>
      </c>
      <c r="I104" s="206">
        <f>IF(SUM('Project Expenses'!I32:I38)&gt;0,COUNTIF(I33:I39,"&gt;0") * AVERAGE('Project Expenses'!I32:I38) * $D104,0)</f>
        <v>0</v>
      </c>
      <c r="J104" s="206">
        <f>IF(SUM('Project Expenses'!J32:J38)&gt;0,COUNTIF(J33:J39,"&gt;0") * AVERAGE('Project Expenses'!J32:J38) * $D104,0)</f>
        <v>0</v>
      </c>
      <c r="K104" s="206">
        <f>IF(SUM('Project Expenses'!K32:K38)&gt;0,COUNTIF(K33:K39,"&gt;0") * AVERAGE('Project Expenses'!K32:K38) * $D104,0)</f>
        <v>174.97499999999999</v>
      </c>
      <c r="L104" s="206">
        <f>IF(SUM('Project Expenses'!L32:L38)&gt;0,COUNTIF(L33:L39,"&gt;0") * AVERAGE('Project Expenses'!L32:L38) * $D104,0)</f>
        <v>209.96999999999997</v>
      </c>
      <c r="M104" s="207">
        <f>IF(SUM('Project Expenses'!M32:M38)&gt;0,COUNTIF(M33:M39,"&gt;0") * AVERAGE('Project Expenses'!M32:M38) * $D104,0)</f>
        <v>174.97499999999999</v>
      </c>
      <c r="N104" s="150">
        <f>IF(SUM('Project Expenses'!N32:N38)&gt;0,COUNTIF(N33:N39,"&gt;0") * AVERAGE('Project Expenses'!N32:N38) * $D104,0)</f>
        <v>139.97999999999999</v>
      </c>
      <c r="O104" s="151">
        <f>IF(SUM('Project Expenses'!O32:O38)&gt;0,COUNTIF(O33:O39,"&gt;0") * AVERAGE('Project Expenses'!O32:O38) * $D104,0)</f>
        <v>139.97999999999999</v>
      </c>
      <c r="P104" s="152">
        <f>IF(SUM('Project Expenses'!P32:P38)&gt;0,COUNTIF(P33:P39,"&gt;0") * AVERAGE('Project Expenses'!P32:P38) * $D104,0)</f>
        <v>139.97999999999999</v>
      </c>
      <c r="Q104" s="153">
        <f>IF(SUM('Project Expenses'!Q32:Q38)&gt;0,COUNTIF(Q33:Q39,"&gt;0") * AVERAGE('Project Expenses'!Q32:Q38) * $D104,0)</f>
        <v>349.95</v>
      </c>
      <c r="R104" s="151">
        <f>IF(SUM('Project Expenses'!R32:R38)&gt;0,COUNTIF(R33:R39,"&gt;0") * AVERAGE('Project Expenses'!R32:R38) * $D104,0)</f>
        <v>349.95</v>
      </c>
      <c r="S104" s="151">
        <f>IF(SUM('Project Expenses'!S32:S38)&gt;0,COUNTIF(S33:S39,"&gt;0") * AVERAGE('Project Expenses'!S32:S38) * $D104,0)</f>
        <v>349.95</v>
      </c>
      <c r="T104" s="151">
        <f>IF(SUM('Project Expenses'!T32:T38)&gt;0,COUNTIF(T33:T39,"&gt;0") * AVERAGE('Project Expenses'!T32:T38) * $D104,0)</f>
        <v>349.95</v>
      </c>
      <c r="U104" s="151">
        <f>IF(SUM('Project Expenses'!U32:U38)&gt;0,COUNTIF(U33:U39,"&gt;0") * AVERAGE('Project Expenses'!U32:U38) * $D104,0)</f>
        <v>209.96999999999997</v>
      </c>
      <c r="V104" s="153">
        <f>IF(SUM('Project Expenses'!V32:V38)&gt;0,COUNTIF(V33:V39,"&gt;0") * AVERAGE('Project Expenses'!V32:V38) * $D104,0)</f>
        <v>209.96999999999997</v>
      </c>
      <c r="W104" s="151">
        <f>IF(SUM('Project Expenses'!W32:W38)&gt;0,COUNTIF(W33:W39,"&gt;0") * AVERAGE('Project Expenses'!W32:W38) * $D104,0)</f>
        <v>209.96999999999997</v>
      </c>
      <c r="X104" s="151">
        <f>IF(SUM('Project Expenses'!X32:X38)&gt;0,COUNTIF(X33:X39,"&gt;0") * AVERAGE('Project Expenses'!X32:X38) * $D104,0)</f>
        <v>209.96999999999997</v>
      </c>
      <c r="Y104" s="152">
        <f>IF(SUM('Project Expenses'!Y32:Y38)&gt;0,COUNTIF(Y33:Y39,"&gt;0") * AVERAGE('Project Expenses'!Y32:Y38) * $D104,0)</f>
        <v>209.96999999999997</v>
      </c>
      <c r="Z104" s="205">
        <f>IF(SUM('Project Expenses'!Z32:Z38)&gt;0,COUNTIF(Z33:Z39,"&gt;0") * AVERAGE('Project Expenses'!Z32:Z38) * $D104,0)</f>
        <v>139.97999999999999</v>
      </c>
      <c r="AA104" s="207">
        <f>IF(SUM('Project Expenses'!AA32:AA38)&gt;0,COUNTIF(AA33:AA39,"&gt;0") * AVERAGE('Project Expenses'!AA32:AA38) * $D104,0)</f>
        <v>139.97999999999999</v>
      </c>
      <c r="AB104" s="207">
        <f>IF(SUM('Project Expenses'!AB32:AB38)&gt;0,COUNTIF(AB33:AB39,"&gt;0") * AVERAGE('Project Expenses'!AB32:AB38) * $D104,0)</f>
        <v>139.97999999999999</v>
      </c>
      <c r="AC104" s="333">
        <f t="shared" si="2"/>
        <v>3849.4499999999989</v>
      </c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</row>
    <row r="105" spans="1:148" outlineLevel="1" x14ac:dyDescent="0.25">
      <c r="A105" s="51">
        <v>0</v>
      </c>
      <c r="B105" s="1">
        <v>0</v>
      </c>
      <c r="C105" s="1" t="s">
        <v>45</v>
      </c>
      <c r="D105" s="181">
        <v>20</v>
      </c>
      <c r="E105" s="54"/>
      <c r="F105" s="5"/>
      <c r="G105" s="320"/>
      <c r="H105" s="187">
        <f>IF(SUM('Project Expenses'!H8:H50)&gt;0,COUNTIF(H8:H51,"&gt;0") * AVERAGE('Project Expenses'!H8:H50) * $D105,0)</f>
        <v>46</v>
      </c>
      <c r="I105" s="206">
        <f>IF(SUM('Project Expenses'!I8:I50)&gt;0,COUNTIF(I8:I51,"&gt;0") * AVERAGE('Project Expenses'!I8:I50) * $D105,0)</f>
        <v>46</v>
      </c>
      <c r="J105" s="206">
        <f>IF(SUM('Project Expenses'!J8:J50)&gt;0,COUNTIF(J8:J51,"&gt;0") * AVERAGE('Project Expenses'!J8:J50) * $D105,0)</f>
        <v>46</v>
      </c>
      <c r="K105" s="206">
        <f>IF(SUM('Project Expenses'!K8:K50)&gt;0,COUNTIF(K8:K51,"&gt;0") * AVERAGE('Project Expenses'!K8:K50) * $D105,0)</f>
        <v>152</v>
      </c>
      <c r="L105" s="206">
        <f>IF(SUM('Project Expenses'!L8:L50)&gt;0,COUNTIF(L8:L51,"&gt;0") * AVERAGE('Project Expenses'!L8:L50) * $D105,0)</f>
        <v>168</v>
      </c>
      <c r="M105" s="207">
        <f>IF(SUM('Project Expenses'!M8:M50)&gt;0,COUNTIF(M8:M51,"&gt;0") * AVERAGE('Project Expenses'!M8:M50) * $D105,0)</f>
        <v>158</v>
      </c>
      <c r="N105" s="150">
        <f>IF(SUM('Project Expenses'!N8:N50)&gt;0,COUNTIF(N8:N51,"&gt;0") * AVERAGE('Project Expenses'!N8:N50) * $D105,0)</f>
        <v>160</v>
      </c>
      <c r="O105" s="151">
        <f>IF(SUM('Project Expenses'!O8:O50)&gt;0,COUNTIF(O8:O51,"&gt;0") * AVERAGE('Project Expenses'!O8:O50) * $D105,0)</f>
        <v>160</v>
      </c>
      <c r="P105" s="152">
        <f>IF(SUM('Project Expenses'!P8:P50)&gt;0,COUNTIF(P8:P51,"&gt;0") * AVERAGE('Project Expenses'!P8:P50) * $D105,0)</f>
        <v>160</v>
      </c>
      <c r="Q105" s="153">
        <f>IF(SUM('Project Expenses'!Q8:Q50)&gt;0,COUNTIF(Q8:Q51,"&gt;0") * AVERAGE('Project Expenses'!Q8:Q50) * $D105,0)</f>
        <v>220</v>
      </c>
      <c r="R105" s="151">
        <f>IF(SUM('Project Expenses'!R8:R50)&gt;0,COUNTIF(R8:R51,"&gt;0") * AVERAGE('Project Expenses'!R8:R50) * $D105,0)</f>
        <v>220</v>
      </c>
      <c r="S105" s="151">
        <f>IF(SUM('Project Expenses'!S8:S50)&gt;0,COUNTIF(S8:S51,"&gt;0") * AVERAGE('Project Expenses'!S8:S50) * $D105,0)</f>
        <v>260</v>
      </c>
      <c r="T105" s="151">
        <f>IF(SUM('Project Expenses'!T8:T50)&gt;0,COUNTIF(T8:T51,"&gt;0") * AVERAGE('Project Expenses'!T8:T50) * $D105,0)</f>
        <v>280</v>
      </c>
      <c r="U105" s="151">
        <f>IF(SUM('Project Expenses'!U8:U50)&gt;0,COUNTIF(U8:U51,"&gt;0") * AVERAGE('Project Expenses'!U8:U50) * $D105,0)</f>
        <v>240</v>
      </c>
      <c r="V105" s="153">
        <f>IF(SUM('Project Expenses'!V8:V50)&gt;0,COUNTIF(V8:V51,"&gt;0") * AVERAGE('Project Expenses'!V8:V50) * $D105,0)</f>
        <v>240</v>
      </c>
      <c r="W105" s="151">
        <f>IF(SUM('Project Expenses'!W8:W50)&gt;0,COUNTIF(W8:W51,"&gt;0") * AVERAGE('Project Expenses'!W8:W50) * $D105,0)</f>
        <v>260</v>
      </c>
      <c r="X105" s="151">
        <f>IF(SUM('Project Expenses'!X8:X50)&gt;0,COUNTIF(X8:X51,"&gt;0") * AVERAGE('Project Expenses'!X8:X50) * $D105,0)</f>
        <v>270</v>
      </c>
      <c r="Y105" s="152">
        <f>IF(SUM('Project Expenses'!Y8:Y50)&gt;0,COUNTIF(Y8:Y51,"&gt;0") * AVERAGE('Project Expenses'!Y8:Y50) * $D105,0)</f>
        <v>270</v>
      </c>
      <c r="Z105" s="205">
        <f>IF(SUM('Project Expenses'!Z8:Z50)&gt;0,COUNTIF(Z8:Z51,"&gt;0") * AVERAGE('Project Expenses'!Z8:Z50) * $D105,0)</f>
        <v>156</v>
      </c>
      <c r="AA105" s="207">
        <f>IF(SUM('Project Expenses'!AA8:AA50)&gt;0,COUNTIF(AA8:AA51,"&gt;0") * AVERAGE('Project Expenses'!AA8:AA50) * $D105,0)</f>
        <v>156</v>
      </c>
      <c r="AB105" s="207">
        <f>IF(SUM('Project Expenses'!AB8:AB50)&gt;0,COUNTIF(AB8:AB51,"&gt;0") * AVERAGE('Project Expenses'!AB8:AB50) * $D105,0)</f>
        <v>156</v>
      </c>
      <c r="AC105" s="333">
        <f t="shared" si="2"/>
        <v>3824</v>
      </c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</row>
    <row r="106" spans="1:148" outlineLevel="1" x14ac:dyDescent="0.25">
      <c r="A106" s="51">
        <v>0</v>
      </c>
      <c r="B106" s="1">
        <v>0</v>
      </c>
      <c r="C106" s="1" t="s">
        <v>47</v>
      </c>
      <c r="D106" s="181">
        <v>60</v>
      </c>
      <c r="E106" s="54"/>
      <c r="F106" s="5"/>
      <c r="G106" s="320"/>
      <c r="H106" s="187">
        <f>IF(SUM('Project Expenses'!H20:H35)&gt;0,COUNTIF(H21:H36,"&gt;0") * AVERAGE('Project Expenses'!H20:H35) * $D106,0)</f>
        <v>0</v>
      </c>
      <c r="I106" s="206">
        <f>IF(SUM('Project Expenses'!I20:I35)&gt;0,COUNTIF(I21:I36,"&gt;0") * AVERAGE('Project Expenses'!I20:I35) * $D106,0)</f>
        <v>0</v>
      </c>
      <c r="J106" s="206">
        <f>IF(SUM('Project Expenses'!J20:J35)&gt;0,COUNTIF(J21:J36,"&gt;0") * AVERAGE('Project Expenses'!J20:J35) * $D106,0)</f>
        <v>0</v>
      </c>
      <c r="K106" s="206">
        <f>IF(SUM('Project Expenses'!K20:K35)&gt;0,COUNTIF(K21:K36,"&gt;0") * AVERAGE('Project Expenses'!K20:K35) * $D106,0)</f>
        <v>240</v>
      </c>
      <c r="L106" s="206">
        <f>IF(SUM('Project Expenses'!L20:L35)&gt;0,COUNTIF(L21:L36,"&gt;0") * AVERAGE('Project Expenses'!L20:L35) * $D106,0)</f>
        <v>240</v>
      </c>
      <c r="M106" s="207">
        <f>IF(SUM('Project Expenses'!M20:M35)&gt;0,COUNTIF(M21:M36,"&gt;0") * AVERAGE('Project Expenses'!M20:M35) * $D106,0)</f>
        <v>240</v>
      </c>
      <c r="N106" s="150">
        <f>IF(SUM('Project Expenses'!N20:N35)&gt;0,COUNTIF(N21:N36,"&gt;0") * AVERAGE('Project Expenses'!N20:N35) * $D106,0)</f>
        <v>240</v>
      </c>
      <c r="O106" s="151">
        <f>IF(SUM('Project Expenses'!O20:O35)&gt;0,COUNTIF(O21:O36,"&gt;0") * AVERAGE('Project Expenses'!O20:O35) * $D106,0)</f>
        <v>240</v>
      </c>
      <c r="P106" s="152">
        <f>IF(SUM('Project Expenses'!P20:P35)&gt;0,COUNTIF(P21:P36,"&gt;0") * AVERAGE('Project Expenses'!P20:P35) * $D106,0)</f>
        <v>240</v>
      </c>
      <c r="Q106" s="153">
        <f>IF(SUM('Project Expenses'!Q20:Q35)&gt;0,COUNTIF(Q21:Q36,"&gt;0") * AVERAGE('Project Expenses'!Q20:Q35) * $D106,0)</f>
        <v>300</v>
      </c>
      <c r="R106" s="151">
        <f>IF(SUM('Project Expenses'!R20:R35)&gt;0,COUNTIF(R21:R36,"&gt;0") * AVERAGE('Project Expenses'!R20:R35) * $D106,0)</f>
        <v>300</v>
      </c>
      <c r="S106" s="151">
        <f>IF(SUM('Project Expenses'!S20:S35)&gt;0,COUNTIF(S21:S36,"&gt;0") * AVERAGE('Project Expenses'!S20:S35) * $D106,0)</f>
        <v>420</v>
      </c>
      <c r="T106" s="151">
        <f>IF(SUM('Project Expenses'!T20:T35)&gt;0,COUNTIF(T21:T36,"&gt;0") * AVERAGE('Project Expenses'!T20:T35) * $D106,0)</f>
        <v>420</v>
      </c>
      <c r="U106" s="151">
        <f>IF(SUM('Project Expenses'!U20:U35)&gt;0,COUNTIF(U21:U36,"&gt;0") * AVERAGE('Project Expenses'!U20:U35) * $D106,0)</f>
        <v>420</v>
      </c>
      <c r="V106" s="153">
        <f>IF(SUM('Project Expenses'!V20:V35)&gt;0,COUNTIF(V21:V36,"&gt;0") * AVERAGE('Project Expenses'!V20:V35) * $D106,0)</f>
        <v>420</v>
      </c>
      <c r="W106" s="151">
        <f>IF(SUM('Project Expenses'!W20:W35)&gt;0,COUNTIF(W21:W36,"&gt;0") * AVERAGE('Project Expenses'!W20:W35) * $D106,0)</f>
        <v>420</v>
      </c>
      <c r="X106" s="151">
        <f>IF(SUM('Project Expenses'!X20:X35)&gt;0,COUNTIF(X21:X36,"&gt;0") * AVERAGE('Project Expenses'!X20:X35) * $D106,0)</f>
        <v>360</v>
      </c>
      <c r="Y106" s="152">
        <f>IF(SUM('Project Expenses'!Y20:Y35)&gt;0,COUNTIF(Y21:Y36,"&gt;0") * AVERAGE('Project Expenses'!Y20:Y35) * $D106,0)</f>
        <v>360</v>
      </c>
      <c r="Z106" s="205">
        <f>IF(SUM('Project Expenses'!Z20:Z35)&gt;0,COUNTIF(Z21:Z36,"&gt;0") * AVERAGE('Project Expenses'!Z20:Z35) * $D106,0)</f>
        <v>210</v>
      </c>
      <c r="AA106" s="207">
        <f>IF(SUM('Project Expenses'!AA20:AA35)&gt;0,COUNTIF(AA21:AA36,"&gt;0") * AVERAGE('Project Expenses'!AA20:AA35) * $D106,0)</f>
        <v>210</v>
      </c>
      <c r="AB106" s="207">
        <f>IF(SUM('Project Expenses'!AB20:AB35)&gt;0,COUNTIF(AB21:AB36,"&gt;0") * AVERAGE('Project Expenses'!AB20:AB35) * $D106,0)</f>
        <v>210</v>
      </c>
      <c r="AC106" s="333">
        <f t="shared" si="2"/>
        <v>5490</v>
      </c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</row>
    <row r="107" spans="1:148" outlineLevel="1" x14ac:dyDescent="0.25">
      <c r="A107" s="51">
        <v>0</v>
      </c>
      <c r="B107" s="68">
        <v>0</v>
      </c>
      <c r="C107" s="1" t="s">
        <v>46</v>
      </c>
      <c r="D107" s="181">
        <v>10.4</v>
      </c>
      <c r="E107" s="54"/>
      <c r="F107" s="5"/>
      <c r="G107" s="320"/>
      <c r="H107" s="187">
        <f>IF(SUM('Project Expenses'!H8:H50)&gt;0,COUNTIF(H8:H51,"&gt;0") * AVERAGE('Project Expenses'!H8:H50) * $D107,0)</f>
        <v>23.919999999999998</v>
      </c>
      <c r="I107" s="206">
        <f>IF(SUM('Project Expenses'!I8:I50)&gt;0,COUNTIF(I8:I51,"&gt;0") * AVERAGE('Project Expenses'!I8:I50) * $D107,0)</f>
        <v>23.919999999999998</v>
      </c>
      <c r="J107" s="206">
        <f>IF(SUM('Project Expenses'!J8:J50)&gt;0,COUNTIF(J8:J51,"&gt;0") * AVERAGE('Project Expenses'!J8:J50) * $D107,0)</f>
        <v>23.919999999999998</v>
      </c>
      <c r="K107" s="206">
        <f>IF(SUM('Project Expenses'!K8:K50)&gt;0,COUNTIF(K8:K51,"&gt;0") * AVERAGE('Project Expenses'!K8:K50) * $D107,0)</f>
        <v>79.039999999999992</v>
      </c>
      <c r="L107" s="206">
        <f>IF(SUM('Project Expenses'!L8:L50)&gt;0,COUNTIF(L8:L51,"&gt;0") * AVERAGE('Project Expenses'!L8:L50) * $D107,0)</f>
        <v>87.360000000000014</v>
      </c>
      <c r="M107" s="207">
        <f>IF(SUM('Project Expenses'!M8:M50)&gt;0,COUNTIF(M8:M51,"&gt;0") * AVERAGE('Project Expenses'!M8:M50) * $D107,0)</f>
        <v>82.160000000000011</v>
      </c>
      <c r="N107" s="150">
        <f>IF(SUM('Project Expenses'!N8:N50)&gt;0,COUNTIF(N8:N51,"&gt;0") * AVERAGE('Project Expenses'!N8:N50) * $D107,0)</f>
        <v>83.2</v>
      </c>
      <c r="O107" s="151">
        <f>IF(SUM('Project Expenses'!O8:O50)&gt;0,COUNTIF(O8:O51,"&gt;0") * AVERAGE('Project Expenses'!O8:O50) * $D107,0)</f>
        <v>83.2</v>
      </c>
      <c r="P107" s="152">
        <f>IF(SUM('Project Expenses'!P8:P50)&gt;0,COUNTIF(P8:P51,"&gt;0") * AVERAGE('Project Expenses'!P8:P50) * $D107,0)</f>
        <v>83.2</v>
      </c>
      <c r="Q107" s="153">
        <f>IF(SUM('Project Expenses'!Q8:Q50)&gt;0,COUNTIF(Q8:Q51,"&gt;0") * AVERAGE('Project Expenses'!Q8:Q50) * $D107,0)</f>
        <v>114.4</v>
      </c>
      <c r="R107" s="151">
        <f>IF(SUM('Project Expenses'!R8:R50)&gt;0,COUNTIF(R8:R51,"&gt;0") * AVERAGE('Project Expenses'!R8:R50) * $D107,0)</f>
        <v>114.4</v>
      </c>
      <c r="S107" s="151">
        <f>IF(SUM('Project Expenses'!S8:S50)&gt;0,COUNTIF(S8:S51,"&gt;0") * AVERAGE('Project Expenses'!S8:S50) * $D107,0)</f>
        <v>135.20000000000002</v>
      </c>
      <c r="T107" s="151">
        <f>IF(SUM('Project Expenses'!T8:T50)&gt;0,COUNTIF(T8:T51,"&gt;0") * AVERAGE('Project Expenses'!T8:T50) * $D107,0)</f>
        <v>145.6</v>
      </c>
      <c r="U107" s="151">
        <f>IF(SUM('Project Expenses'!U8:U50)&gt;0,COUNTIF(U8:U51,"&gt;0") * AVERAGE('Project Expenses'!U8:U50) * $D107,0)</f>
        <v>124.80000000000001</v>
      </c>
      <c r="V107" s="153">
        <f>IF(SUM('Project Expenses'!V8:V50)&gt;0,COUNTIF(V8:V51,"&gt;0") * AVERAGE('Project Expenses'!V8:V50) * $D107,0)</f>
        <v>124.80000000000001</v>
      </c>
      <c r="W107" s="151">
        <f>IF(SUM('Project Expenses'!W8:W50)&gt;0,COUNTIF(W8:W51,"&gt;0") * AVERAGE('Project Expenses'!W8:W50) * $D107,0)</f>
        <v>135.20000000000002</v>
      </c>
      <c r="X107" s="151">
        <f>IF(SUM('Project Expenses'!X8:X50)&gt;0,COUNTIF(X8:X51,"&gt;0") * AVERAGE('Project Expenses'!X8:X50) * $D107,0)</f>
        <v>140.4</v>
      </c>
      <c r="Y107" s="152">
        <f>IF(SUM('Project Expenses'!Y8:Y50)&gt;0,COUNTIF(Y8:Y51,"&gt;0") * AVERAGE('Project Expenses'!Y8:Y50) * $D107,0)</f>
        <v>140.4</v>
      </c>
      <c r="Z107" s="205">
        <f>IF(SUM('Project Expenses'!Z8:Z50)&gt;0,COUNTIF(Z8:Z51,"&gt;0") * AVERAGE('Project Expenses'!Z8:Z50) * $D107,0)</f>
        <v>81.12</v>
      </c>
      <c r="AA107" s="207">
        <f>IF(SUM('Project Expenses'!AA8:AA50)&gt;0,COUNTIF(AA8:AA51,"&gt;0") * AVERAGE('Project Expenses'!AA8:AA50) * $D107,0)</f>
        <v>81.12</v>
      </c>
      <c r="AB107" s="207">
        <f>IF(SUM('Project Expenses'!AB8:AB50)&gt;0,COUNTIF(AB8:AB51,"&gt;0") * AVERAGE('Project Expenses'!AB8:AB50) * $D107,0)</f>
        <v>81.12</v>
      </c>
      <c r="AC107" s="333">
        <f t="shared" si="2"/>
        <v>1988.48</v>
      </c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</row>
    <row r="108" spans="1:148" outlineLevel="1" x14ac:dyDescent="0.25">
      <c r="A108" s="62"/>
      <c r="B108" s="60"/>
      <c r="C108" s="60"/>
      <c r="D108" s="412"/>
      <c r="E108" s="54"/>
      <c r="F108" s="5"/>
      <c r="G108" s="320"/>
      <c r="H108" s="413"/>
      <c r="I108" s="209"/>
      <c r="J108" s="209"/>
      <c r="K108" s="209"/>
      <c r="L108" s="209"/>
      <c r="M108" s="210"/>
      <c r="N108" s="154"/>
      <c r="O108" s="155"/>
      <c r="P108" s="156"/>
      <c r="Q108" s="157"/>
      <c r="R108" s="155"/>
      <c r="S108" s="155"/>
      <c r="T108" s="155"/>
      <c r="U108" s="155"/>
      <c r="V108" s="157"/>
      <c r="W108" s="155"/>
      <c r="X108" s="155"/>
      <c r="Y108" s="156"/>
      <c r="Z108" s="208"/>
      <c r="AA108" s="210"/>
      <c r="AB108" s="210"/>
      <c r="AC108" s="333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</row>
    <row r="109" spans="1:148" outlineLevel="1" x14ac:dyDescent="0.25">
      <c r="A109" s="62"/>
      <c r="B109" s="60" t="s">
        <v>184</v>
      </c>
      <c r="C109" s="60"/>
      <c r="D109" s="412"/>
      <c r="E109" s="54"/>
      <c r="F109" s="5"/>
      <c r="G109" s="320"/>
      <c r="H109" s="413"/>
      <c r="I109" s="209"/>
      <c r="J109" s="209"/>
      <c r="K109" s="209">
        <v>1000</v>
      </c>
      <c r="L109" s="209">
        <v>1000</v>
      </c>
      <c r="M109" s="210"/>
      <c r="N109" s="154"/>
      <c r="O109" s="155">
        <v>300</v>
      </c>
      <c r="P109" s="156"/>
      <c r="Q109" s="157">
        <v>300</v>
      </c>
      <c r="R109" s="155"/>
      <c r="S109" s="155">
        <v>300</v>
      </c>
      <c r="T109" s="155"/>
      <c r="U109" s="155">
        <v>300</v>
      </c>
      <c r="V109" s="157"/>
      <c r="W109" s="155">
        <v>300</v>
      </c>
      <c r="X109" s="155"/>
      <c r="Y109" s="156">
        <v>300</v>
      </c>
      <c r="Z109" s="208"/>
      <c r="AA109" s="210"/>
      <c r="AB109" s="210"/>
      <c r="AC109" s="333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</row>
    <row r="110" spans="1:148" outlineLevel="1" x14ac:dyDescent="0.25">
      <c r="A110" s="62"/>
      <c r="B110" s="60" t="s">
        <v>185</v>
      </c>
      <c r="C110" s="60"/>
      <c r="D110" s="412" t="s">
        <v>51</v>
      </c>
      <c r="E110" s="54"/>
      <c r="F110" s="5"/>
      <c r="G110" s="320"/>
      <c r="H110" s="413"/>
      <c r="I110" s="209">
        <f>H117*0.08/12*2</f>
        <v>124.22444281282316</v>
      </c>
      <c r="J110" s="209">
        <f t="shared" ref="J110:AB110" si="7">I117*0.08/12*2</f>
        <v>125.88076871699413</v>
      </c>
      <c r="K110" s="209">
        <f t="shared" si="7"/>
        <v>125.90285306238307</v>
      </c>
      <c r="L110" s="209">
        <f t="shared" si="7"/>
        <v>543.15654724455464</v>
      </c>
      <c r="M110" s="210">
        <f t="shared" si="7"/>
        <v>614.93012293947584</v>
      </c>
      <c r="N110" s="154">
        <f>M117*0.08/12*2</f>
        <v>597.76400308696975</v>
      </c>
      <c r="O110" s="155">
        <f t="shared" si="7"/>
        <v>593.27556602530296</v>
      </c>
      <c r="P110" s="156">
        <f t="shared" si="7"/>
        <v>543.88238686448074</v>
      </c>
      <c r="Q110" s="157">
        <f t="shared" si="7"/>
        <v>525.89047780900319</v>
      </c>
      <c r="R110" s="155">
        <f t="shared" si="7"/>
        <v>721.79053798057657</v>
      </c>
      <c r="S110" s="155">
        <f t="shared" si="7"/>
        <v>773.73587211619758</v>
      </c>
      <c r="T110" s="155">
        <f t="shared" si="7"/>
        <v>847.74681162821605</v>
      </c>
      <c r="U110" s="155">
        <f t="shared" si="7"/>
        <v>945.46896610609429</v>
      </c>
      <c r="V110" s="157">
        <f t="shared" si="7"/>
        <v>883.43484426369662</v>
      </c>
      <c r="W110" s="155">
        <f t="shared" si="7"/>
        <v>875.94105597246482</v>
      </c>
      <c r="X110" s="155">
        <f t="shared" si="7"/>
        <v>1064.5764807462995</v>
      </c>
      <c r="Y110" s="156">
        <f t="shared" si="7"/>
        <v>1136.2804608325634</v>
      </c>
      <c r="Z110" s="208">
        <f t="shared" si="7"/>
        <v>807.90318056704712</v>
      </c>
      <c r="AA110" s="210">
        <f t="shared" si="7"/>
        <v>492.49670045650925</v>
      </c>
      <c r="AB110" s="210">
        <f t="shared" si="7"/>
        <v>488.29128072170215</v>
      </c>
      <c r="AC110" s="333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</row>
    <row r="111" spans="1:148" outlineLevel="1" x14ac:dyDescent="0.25">
      <c r="A111" s="62"/>
      <c r="B111" s="60" t="s">
        <v>186</v>
      </c>
      <c r="C111" s="60"/>
      <c r="D111" s="412"/>
      <c r="E111" s="54"/>
      <c r="F111" s="5"/>
      <c r="G111" s="320"/>
      <c r="H111" s="413"/>
      <c r="I111" s="209"/>
      <c r="J111" s="209"/>
      <c r="K111" s="209">
        <v>1500</v>
      </c>
      <c r="L111" s="209">
        <v>1500</v>
      </c>
      <c r="M111" s="210"/>
      <c r="N111" s="154"/>
      <c r="O111" s="155"/>
      <c r="P111" s="156"/>
      <c r="Q111" s="157"/>
      <c r="R111" s="155"/>
      <c r="S111" s="155"/>
      <c r="T111" s="155"/>
      <c r="U111" s="155"/>
      <c r="V111" s="157">
        <v>3000</v>
      </c>
      <c r="W111" s="155">
        <v>3000</v>
      </c>
      <c r="X111" s="155">
        <v>3000</v>
      </c>
      <c r="Y111" s="156"/>
      <c r="Z111" s="208"/>
      <c r="AA111" s="210"/>
      <c r="AB111" s="210"/>
      <c r="AC111" s="333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</row>
    <row r="112" spans="1:148" outlineLevel="1" x14ac:dyDescent="0.25">
      <c r="A112" s="62"/>
      <c r="B112" s="60"/>
      <c r="C112" s="60"/>
      <c r="D112" s="412"/>
      <c r="E112" s="54"/>
      <c r="F112" s="5"/>
      <c r="G112" s="320"/>
      <c r="H112" s="413"/>
      <c r="I112" s="209"/>
      <c r="J112" s="209"/>
      <c r="K112" s="209"/>
      <c r="L112" s="209"/>
      <c r="M112" s="210"/>
      <c r="N112" s="154"/>
      <c r="O112" s="155"/>
      <c r="P112" s="156"/>
      <c r="Q112" s="157"/>
      <c r="R112" s="155"/>
      <c r="S112" s="155"/>
      <c r="T112" s="155"/>
      <c r="U112" s="155"/>
      <c r="V112" s="157"/>
      <c r="W112" s="155"/>
      <c r="X112" s="155"/>
      <c r="Y112" s="156"/>
      <c r="Z112" s="208"/>
      <c r="AA112" s="210"/>
      <c r="AB112" s="210"/>
      <c r="AC112" s="333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</row>
    <row r="113" spans="1:148" outlineLevel="1" x14ac:dyDescent="0.25">
      <c r="A113" s="60">
        <v>0</v>
      </c>
      <c r="B113" s="60">
        <v>0</v>
      </c>
      <c r="C113" s="60">
        <v>0</v>
      </c>
      <c r="D113" s="61">
        <v>0</v>
      </c>
      <c r="E113" s="54"/>
      <c r="F113" s="5"/>
      <c r="G113" s="320"/>
      <c r="H113" s="208"/>
      <c r="I113" s="209"/>
      <c r="J113" s="209"/>
      <c r="K113" s="209"/>
      <c r="L113" s="209"/>
      <c r="M113" s="210"/>
      <c r="N113" s="154"/>
      <c r="O113" s="155"/>
      <c r="P113" s="156"/>
      <c r="Q113" s="157"/>
      <c r="R113" s="155"/>
      <c r="S113" s="155"/>
      <c r="T113" s="155"/>
      <c r="U113" s="155"/>
      <c r="V113" s="157"/>
      <c r="W113" s="155"/>
      <c r="X113" s="155"/>
      <c r="Y113" s="156"/>
      <c r="Z113" s="208"/>
      <c r="AA113" s="210"/>
      <c r="AB113" s="210"/>
      <c r="AC113" s="333">
        <f t="shared" si="2"/>
        <v>0</v>
      </c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</row>
    <row r="114" spans="1:148" s="133" customFormat="1" outlineLevel="1" x14ac:dyDescent="0.25">
      <c r="A114" s="130"/>
      <c r="B114" s="130" t="s">
        <v>187</v>
      </c>
      <c r="C114" s="130"/>
      <c r="D114" s="130"/>
      <c r="E114" s="131"/>
      <c r="F114" s="132"/>
      <c r="G114" s="322"/>
      <c r="H114" s="193">
        <f>SUM(H100:H113)</f>
        <v>69.92</v>
      </c>
      <c r="I114" s="194">
        <f t="shared" ref="I114:AB114" si="8">SUM(I100:I113)</f>
        <v>194.14444281282317</v>
      </c>
      <c r="J114" s="194">
        <f t="shared" si="8"/>
        <v>195.80076871699413</v>
      </c>
      <c r="K114" s="194">
        <f t="shared" si="8"/>
        <v>3835.4178530623831</v>
      </c>
      <c r="L114" s="194">
        <f t="shared" si="8"/>
        <v>4311.9865472445545</v>
      </c>
      <c r="M114" s="195">
        <f t="shared" si="8"/>
        <v>1833.5651229394757</v>
      </c>
      <c r="N114" s="147">
        <f t="shared" si="8"/>
        <v>1784.4440030869698</v>
      </c>
      <c r="O114" s="148">
        <f t="shared" si="8"/>
        <v>2079.9555660253031</v>
      </c>
      <c r="P114" s="148">
        <f t="shared" si="8"/>
        <v>1730.5623868644807</v>
      </c>
      <c r="Q114" s="148">
        <f t="shared" si="8"/>
        <v>2655.4904778090036</v>
      </c>
      <c r="R114" s="148">
        <f t="shared" si="8"/>
        <v>2551.3905379805765</v>
      </c>
      <c r="S114" s="148">
        <f t="shared" si="8"/>
        <v>3084.1358721161978</v>
      </c>
      <c r="T114" s="148">
        <f t="shared" si="8"/>
        <v>2888.5468116282159</v>
      </c>
      <c r="U114" s="148">
        <f t="shared" si="8"/>
        <v>3085.4889661060943</v>
      </c>
      <c r="V114" s="148">
        <f t="shared" si="8"/>
        <v>5723.4548442636969</v>
      </c>
      <c r="W114" s="148">
        <f t="shared" si="8"/>
        <v>6046.3610559724648</v>
      </c>
      <c r="X114" s="148">
        <f t="shared" si="8"/>
        <v>5608.4464807462991</v>
      </c>
      <c r="Y114" s="149">
        <f t="shared" si="8"/>
        <v>2980.1504608325636</v>
      </c>
      <c r="Z114" s="193">
        <f t="shared" si="8"/>
        <v>1817.6281805670471</v>
      </c>
      <c r="AA114" s="194">
        <f t="shared" si="8"/>
        <v>1502.2217004565093</v>
      </c>
      <c r="AB114" s="195">
        <f t="shared" si="8"/>
        <v>1498.0162807217021</v>
      </c>
      <c r="AC114" s="134">
        <f>SUM(H114:AB114)</f>
        <v>55477.128359953349</v>
      </c>
    </row>
    <row r="115" spans="1:148" s="160" customFormat="1" outlineLevel="1" x14ac:dyDescent="0.25">
      <c r="A115" s="158"/>
      <c r="B115" s="158"/>
      <c r="C115" s="158"/>
      <c r="D115" s="158"/>
      <c r="E115" s="129"/>
      <c r="F115" s="159"/>
      <c r="G115" s="323"/>
      <c r="H115" s="190"/>
      <c r="I115" s="191"/>
      <c r="J115" s="191"/>
      <c r="K115" s="191"/>
      <c r="L115" s="191"/>
      <c r="M115" s="192"/>
      <c r="N115" s="144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6"/>
      <c r="Z115" s="190"/>
      <c r="AA115" s="191"/>
      <c r="AB115" s="192"/>
      <c r="AC115" s="333">
        <f t="shared" ref="AC115:AC116" si="9">SUM(H115:AB115)</f>
        <v>0</v>
      </c>
    </row>
    <row r="116" spans="1:148" s="160" customFormat="1" outlineLevel="1" x14ac:dyDescent="0.25">
      <c r="A116" s="158">
        <f>'Personnel Expenses'!A135</f>
        <v>0</v>
      </c>
      <c r="B116" s="158">
        <f>'Personnel Expenses'!B135</f>
        <v>0</v>
      </c>
      <c r="C116" s="158">
        <f>'Personnel Expenses'!C135</f>
        <v>0</v>
      </c>
      <c r="D116" s="158">
        <f>'Personnel Expenses'!D135</f>
        <v>0</v>
      </c>
      <c r="E116" s="129">
        <f>'Personnel Expenses'!E135</f>
        <v>0</v>
      </c>
      <c r="F116" s="161">
        <v>0</v>
      </c>
      <c r="G116" s="324">
        <v>0</v>
      </c>
      <c r="H116" s="190">
        <f>PersonalkostenGesamt*'Project Expenses'!H108</f>
        <v>0</v>
      </c>
      <c r="I116" s="191">
        <f>PersonalkostenGesamt*'Project Expenses'!I108</f>
        <v>0</v>
      </c>
      <c r="J116" s="191">
        <f>PersonalkostenGesamt*'Project Expenses'!J108</f>
        <v>0</v>
      </c>
      <c r="K116" s="191">
        <f>PersonalkostenGesamt*'Project Expenses'!K108</f>
        <v>0</v>
      </c>
      <c r="L116" s="191">
        <f>PersonalkostenGesamt*'Project Expenses'!L108</f>
        <v>0</v>
      </c>
      <c r="M116" s="192">
        <f>PersonalkostenGesamt*'Project Expenses'!M108</f>
        <v>0</v>
      </c>
      <c r="N116" s="144">
        <f>PersonalkostenGesamt*'Project Expenses'!N108</f>
        <v>0</v>
      </c>
      <c r="O116" s="145">
        <f>PersonalkostenGesamt*'Project Expenses'!O108</f>
        <v>0</v>
      </c>
      <c r="P116" s="145">
        <f>PersonalkostenGesamt*'Project Expenses'!P108</f>
        <v>0</v>
      </c>
      <c r="Q116" s="145">
        <f>PersonalkostenGesamt*'Project Expenses'!Q108</f>
        <v>0</v>
      </c>
      <c r="R116" s="145">
        <f>PersonalkostenGesamt*'Project Expenses'!R108</f>
        <v>0</v>
      </c>
      <c r="S116" s="145">
        <f>PersonalkostenGesamt*'Project Expenses'!S108</f>
        <v>0</v>
      </c>
      <c r="T116" s="145">
        <f>PersonalkostenGesamt*'Project Expenses'!T108</f>
        <v>0</v>
      </c>
      <c r="U116" s="145">
        <f>PersonalkostenGesamt*'Project Expenses'!U108</f>
        <v>0</v>
      </c>
      <c r="V116" s="145">
        <f>PersonalkostenGesamt*'Project Expenses'!V108</f>
        <v>0</v>
      </c>
      <c r="W116" s="145">
        <f>PersonalkostenGesamt*'Project Expenses'!W108</f>
        <v>0</v>
      </c>
      <c r="X116" s="145">
        <f>PersonalkostenGesamt*'Project Expenses'!X108</f>
        <v>0</v>
      </c>
      <c r="Y116" s="146">
        <f>PersonalkostenGesamt*'Project Expenses'!Y108</f>
        <v>0</v>
      </c>
      <c r="Z116" s="190">
        <f>PersonalkostenGesamt*'Project Expenses'!Z108</f>
        <v>0</v>
      </c>
      <c r="AA116" s="191">
        <f>PersonalkostenGesamt*'Project Expenses'!AA108</f>
        <v>0</v>
      </c>
      <c r="AB116" s="192">
        <f>PersonalkostenGesamt*'Project Expenses'!AB108</f>
        <v>0</v>
      </c>
      <c r="AC116" s="333">
        <f t="shared" si="9"/>
        <v>0</v>
      </c>
    </row>
    <row r="117" spans="1:148" s="182" customFormat="1" ht="26.25" customHeight="1" outlineLevel="1" x14ac:dyDescent="0.25">
      <c r="B117" s="182" t="s">
        <v>188</v>
      </c>
      <c r="F117" s="183"/>
      <c r="G117" s="325"/>
      <c r="H117" s="211">
        <f t="shared" ref="H117:AB117" si="10">H52+H84+H96+H114</f>
        <v>9316.8332109617368</v>
      </c>
      <c r="I117" s="212">
        <f t="shared" si="10"/>
        <v>9441.0576537745601</v>
      </c>
      <c r="J117" s="212">
        <f t="shared" si="10"/>
        <v>9442.7139796787305</v>
      </c>
      <c r="K117" s="212">
        <f t="shared" si="10"/>
        <v>40736.741043341593</v>
      </c>
      <c r="L117" s="212">
        <f t="shared" si="10"/>
        <v>46119.759220460692</v>
      </c>
      <c r="M117" s="212">
        <f t="shared" si="10"/>
        <v>44832.300231522728</v>
      </c>
      <c r="N117" s="183">
        <f t="shared" si="10"/>
        <v>44495.667451897723</v>
      </c>
      <c r="O117" s="182">
        <f t="shared" si="10"/>
        <v>40791.17901483606</v>
      </c>
      <c r="P117" s="182">
        <f t="shared" si="10"/>
        <v>39441.78583567524</v>
      </c>
      <c r="Q117" s="182">
        <f t="shared" si="10"/>
        <v>54134.29034854324</v>
      </c>
      <c r="R117" s="182">
        <f t="shared" si="10"/>
        <v>58030.190408714814</v>
      </c>
      <c r="S117" s="182">
        <f t="shared" si="10"/>
        <v>63581.010872116203</v>
      </c>
      <c r="T117" s="182">
        <f t="shared" si="10"/>
        <v>70910.172457957073</v>
      </c>
      <c r="U117" s="182">
        <f t="shared" si="10"/>
        <v>66257.613319777243</v>
      </c>
      <c r="V117" s="182">
        <f t="shared" si="10"/>
        <v>65695.579197934858</v>
      </c>
      <c r="W117" s="182">
        <f t="shared" si="10"/>
        <v>79843.236055972462</v>
      </c>
      <c r="X117" s="182">
        <f t="shared" si="10"/>
        <v>85221.034562442263</v>
      </c>
      <c r="Y117" s="182">
        <f t="shared" si="10"/>
        <v>60592.738542528532</v>
      </c>
      <c r="Z117" s="211">
        <f t="shared" si="10"/>
        <v>36937.252534238192</v>
      </c>
      <c r="AA117" s="212">
        <f t="shared" si="10"/>
        <v>36621.846054127658</v>
      </c>
      <c r="AB117" s="212">
        <f t="shared" si="10"/>
        <v>36617.640634392854</v>
      </c>
      <c r="AC117" s="331"/>
    </row>
    <row r="118" spans="1:148" s="417" customFormat="1" ht="26.25" customHeight="1" outlineLevel="1" x14ac:dyDescent="0.25">
      <c r="B118" s="417" t="s">
        <v>189</v>
      </c>
      <c r="F118" s="432"/>
      <c r="G118" s="433"/>
      <c r="H118" s="435">
        <f>H117</f>
        <v>9316.8332109617368</v>
      </c>
      <c r="I118" s="436">
        <f>I117+H118</f>
        <v>18757.890864736299</v>
      </c>
      <c r="J118" s="436">
        <f t="shared" ref="J118:M118" si="11">J117+I118</f>
        <v>28200.604844415029</v>
      </c>
      <c r="K118" s="436">
        <f t="shared" si="11"/>
        <v>68937.345887756615</v>
      </c>
      <c r="L118" s="436">
        <f t="shared" si="11"/>
        <v>115057.10510821731</v>
      </c>
      <c r="M118" s="436">
        <f t="shared" si="11"/>
        <v>159889.40533974004</v>
      </c>
      <c r="N118" s="432">
        <f>N117</f>
        <v>44495.667451897723</v>
      </c>
      <c r="O118" s="417">
        <f>O117+N118</f>
        <v>85286.846466733783</v>
      </c>
      <c r="P118" s="417">
        <f t="shared" ref="P118:Y118" si="12">P117+O118</f>
        <v>124728.63230240902</v>
      </c>
      <c r="Q118" s="417">
        <f t="shared" si="12"/>
        <v>178862.92265095227</v>
      </c>
      <c r="R118" s="417">
        <f t="shared" si="12"/>
        <v>236893.11305966708</v>
      </c>
      <c r="S118" s="417">
        <f t="shared" si="12"/>
        <v>300474.12393178331</v>
      </c>
      <c r="T118" s="417">
        <f t="shared" si="12"/>
        <v>371384.29638974037</v>
      </c>
      <c r="U118" s="417">
        <f t="shared" si="12"/>
        <v>437641.90970951761</v>
      </c>
      <c r="V118" s="417">
        <f t="shared" si="12"/>
        <v>503337.48890745244</v>
      </c>
      <c r="W118" s="417">
        <f t="shared" si="12"/>
        <v>583180.72496342496</v>
      </c>
      <c r="X118" s="417">
        <f t="shared" si="12"/>
        <v>668401.75952586718</v>
      </c>
      <c r="Y118" s="417">
        <f t="shared" si="12"/>
        <v>728994.49806839577</v>
      </c>
      <c r="Z118" s="435">
        <f>Z117</f>
        <v>36937.252534238192</v>
      </c>
      <c r="AA118" s="436">
        <f>AA117+Z118</f>
        <v>73559.098588365858</v>
      </c>
      <c r="AB118" s="436">
        <f>AB117+AA118</f>
        <v>110176.73922275871</v>
      </c>
      <c r="AC118" s="434"/>
    </row>
    <row r="119" spans="1:148" x14ac:dyDescent="0.25">
      <c r="A119" s="54"/>
      <c r="B119" s="54"/>
      <c r="C119" s="54"/>
      <c r="D119" s="54"/>
      <c r="E119" s="54"/>
      <c r="F119" s="5"/>
      <c r="G119" s="320"/>
      <c r="H119" s="205"/>
      <c r="I119" s="206"/>
      <c r="J119" s="206"/>
      <c r="K119" s="206"/>
      <c r="L119" s="206"/>
      <c r="M119" s="207"/>
      <c r="Z119" s="205"/>
      <c r="AA119" s="207"/>
      <c r="AB119" s="207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</row>
    <row r="120" spans="1:148" s="75" customFormat="1" ht="27" customHeight="1" outlineLevel="1" x14ac:dyDescent="0.25">
      <c r="B120" s="75" t="s">
        <v>190</v>
      </c>
      <c r="F120" s="184"/>
      <c r="G120" s="326"/>
      <c r="H120" s="213">
        <f>H117</f>
        <v>9316.8332109617368</v>
      </c>
      <c r="I120" s="214">
        <f>I117+H120</f>
        <v>18757.890864736299</v>
      </c>
      <c r="J120" s="214">
        <f t="shared" ref="J120:AB120" si="13">J117+I120</f>
        <v>28200.604844415029</v>
      </c>
      <c r="K120" s="214">
        <f t="shared" si="13"/>
        <v>68937.345887756615</v>
      </c>
      <c r="L120" s="214">
        <f t="shared" si="13"/>
        <v>115057.10510821731</v>
      </c>
      <c r="M120" s="214">
        <f t="shared" si="13"/>
        <v>159889.40533974004</v>
      </c>
      <c r="N120" s="184">
        <f t="shared" si="13"/>
        <v>204385.07279163777</v>
      </c>
      <c r="O120" s="75">
        <f t="shared" si="13"/>
        <v>245176.25180647383</v>
      </c>
      <c r="P120" s="75">
        <f t="shared" si="13"/>
        <v>284618.03764214908</v>
      </c>
      <c r="Q120" s="75">
        <f t="shared" si="13"/>
        <v>338752.32799069234</v>
      </c>
      <c r="R120" s="75">
        <f t="shared" si="13"/>
        <v>396782.51839940716</v>
      </c>
      <c r="S120" s="75">
        <f t="shared" si="13"/>
        <v>460363.52927152335</v>
      </c>
      <c r="T120" s="75">
        <f t="shared" si="13"/>
        <v>531273.70172948041</v>
      </c>
      <c r="U120" s="75">
        <f t="shared" si="13"/>
        <v>597531.3150492576</v>
      </c>
      <c r="V120" s="75">
        <f t="shared" si="13"/>
        <v>663226.89424719242</v>
      </c>
      <c r="W120" s="75">
        <f t="shared" si="13"/>
        <v>743070.13030316494</v>
      </c>
      <c r="X120" s="75">
        <f t="shared" si="13"/>
        <v>828291.16486560716</v>
      </c>
      <c r="Y120" s="75">
        <f t="shared" si="13"/>
        <v>888883.90340813575</v>
      </c>
      <c r="Z120" s="213">
        <f t="shared" si="13"/>
        <v>925821.15594237391</v>
      </c>
      <c r="AA120" s="214">
        <f t="shared" si="13"/>
        <v>962443.00199650158</v>
      </c>
      <c r="AB120" s="214">
        <f t="shared" si="13"/>
        <v>999060.64263089444</v>
      </c>
      <c r="AC120" s="332"/>
    </row>
    <row r="121" spans="1:148" ht="16.5" outlineLevel="1" thickBot="1" x14ac:dyDescent="0.3">
      <c r="A121" s="54"/>
      <c r="B121" s="54"/>
      <c r="C121" s="54"/>
      <c r="D121" s="54"/>
      <c r="E121" s="54"/>
      <c r="F121" s="5"/>
      <c r="G121" s="320"/>
      <c r="H121" s="205"/>
      <c r="I121" s="206"/>
      <c r="J121" s="206"/>
      <c r="K121" s="206"/>
      <c r="L121" s="206"/>
      <c r="M121" s="207"/>
      <c r="Z121" s="205"/>
      <c r="AA121" s="207"/>
      <c r="AB121" s="207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</row>
    <row r="122" spans="1:148" ht="16.5" outlineLevel="1" thickBot="1" x14ac:dyDescent="0.3">
      <c r="A122" s="54"/>
      <c r="B122" s="431" t="s">
        <v>191</v>
      </c>
      <c r="C122" s="437">
        <f>AB120</f>
        <v>999060.64263089444</v>
      </c>
      <c r="D122" s="54"/>
      <c r="E122" s="54"/>
      <c r="F122" s="5"/>
      <c r="G122" s="320"/>
      <c r="H122" s="205"/>
      <c r="I122" s="206"/>
      <c r="J122" s="206"/>
      <c r="K122" s="206"/>
      <c r="L122" s="206"/>
      <c r="M122" s="207"/>
      <c r="Z122" s="205"/>
      <c r="AA122" s="207"/>
      <c r="AB122" s="207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</row>
    <row r="123" spans="1:148" x14ac:dyDescent="0.25">
      <c r="A123" s="54"/>
      <c r="B123" s="54"/>
      <c r="C123" s="54"/>
      <c r="D123" s="54"/>
      <c r="E123" s="54"/>
      <c r="F123" s="5"/>
      <c r="G123" s="320"/>
      <c r="H123" s="205"/>
      <c r="I123" s="206"/>
      <c r="J123" s="206"/>
      <c r="K123" s="206"/>
      <c r="L123" s="206"/>
      <c r="M123" s="207"/>
      <c r="Z123" s="205"/>
      <c r="AA123" s="207"/>
      <c r="AB123" s="207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</row>
    <row r="124" spans="1:148" x14ac:dyDescent="0.25">
      <c r="A124" s="54"/>
      <c r="B124" s="54"/>
      <c r="C124" s="54"/>
      <c r="D124" s="54"/>
      <c r="E124" s="54"/>
      <c r="F124" s="5"/>
      <c r="G124" s="320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</row>
    <row r="125" spans="1:148" x14ac:dyDescent="0.25">
      <c r="A125" s="54"/>
      <c r="B125" s="54"/>
      <c r="C125" s="54"/>
      <c r="D125" s="54"/>
      <c r="E125" s="54"/>
      <c r="F125" s="5"/>
      <c r="G125" s="320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</row>
    <row r="126" spans="1:148" x14ac:dyDescent="0.25">
      <c r="A126" s="54"/>
      <c r="B126" s="54"/>
      <c r="C126" s="54"/>
      <c r="D126" s="54"/>
      <c r="E126" s="54"/>
      <c r="F126" s="5"/>
      <c r="G126" s="320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</row>
    <row r="127" spans="1:148" x14ac:dyDescent="0.25">
      <c r="A127" s="54"/>
      <c r="B127" s="54"/>
      <c r="C127" s="54"/>
      <c r="D127" s="54"/>
      <c r="E127" s="54"/>
      <c r="F127" s="5"/>
      <c r="G127" s="320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</row>
    <row r="128" spans="1:148" x14ac:dyDescent="0.25">
      <c r="A128" s="54"/>
      <c r="B128" s="54"/>
      <c r="C128" s="54"/>
      <c r="D128" s="54"/>
      <c r="E128" s="54"/>
      <c r="F128" s="5"/>
      <c r="G128" s="320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</row>
    <row r="129" spans="1:148" x14ac:dyDescent="0.25">
      <c r="A129" s="54"/>
      <c r="B129" s="54"/>
      <c r="C129" s="54"/>
      <c r="D129" s="54"/>
      <c r="E129" s="54"/>
      <c r="F129" s="5"/>
      <c r="G129" s="320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</row>
    <row r="130" spans="1:148" x14ac:dyDescent="0.25">
      <c r="A130" s="54"/>
      <c r="B130" s="54"/>
      <c r="C130" s="54"/>
      <c r="D130" s="54"/>
      <c r="E130" s="54"/>
      <c r="F130" s="5"/>
      <c r="G130" s="320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</row>
    <row r="131" spans="1:148" x14ac:dyDescent="0.25">
      <c r="A131" s="54"/>
      <c r="B131" s="54"/>
      <c r="C131" s="54"/>
      <c r="D131" s="54"/>
      <c r="E131" s="54"/>
      <c r="F131" s="5"/>
      <c r="G131" s="320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</row>
    <row r="132" spans="1:148" x14ac:dyDescent="0.25">
      <c r="A132" s="54"/>
      <c r="B132" s="54"/>
      <c r="C132" s="54"/>
      <c r="D132" s="54"/>
      <c r="E132" s="54"/>
      <c r="F132" s="5"/>
      <c r="G132" s="320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</row>
    <row r="133" spans="1:148" x14ac:dyDescent="0.25">
      <c r="A133" s="54"/>
      <c r="B133" s="54"/>
      <c r="C133" s="54"/>
      <c r="D133" s="54"/>
      <c r="E133" s="54"/>
      <c r="F133" s="5"/>
      <c r="G133" s="320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</row>
    <row r="134" spans="1:148" x14ac:dyDescent="0.25">
      <c r="A134" s="54"/>
      <c r="B134" s="54"/>
      <c r="C134" s="54"/>
      <c r="D134" s="54"/>
      <c r="E134" s="54"/>
      <c r="F134" s="5"/>
      <c r="G134" s="320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</row>
    <row r="135" spans="1:148" x14ac:dyDescent="0.25">
      <c r="A135" s="54"/>
      <c r="B135" s="54"/>
      <c r="C135" s="54"/>
      <c r="D135" s="54"/>
      <c r="E135" s="54"/>
      <c r="F135" s="5"/>
      <c r="G135" s="320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</row>
    <row r="136" spans="1:148" x14ac:dyDescent="0.25">
      <c r="A136" s="54"/>
      <c r="B136" s="54"/>
      <c r="C136" s="54"/>
      <c r="D136" s="54"/>
      <c r="E136" s="54"/>
      <c r="F136" s="5"/>
      <c r="G136" s="320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</row>
    <row r="137" spans="1:148" x14ac:dyDescent="0.25">
      <c r="A137" s="54"/>
      <c r="B137" s="54"/>
      <c r="C137" s="54"/>
      <c r="D137" s="54"/>
      <c r="E137" s="54"/>
      <c r="F137" s="5"/>
      <c r="G137" s="320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</row>
    <row r="138" spans="1:148" x14ac:dyDescent="0.25">
      <c r="A138" s="54"/>
      <c r="B138" s="54"/>
      <c r="C138" s="54"/>
      <c r="D138" s="54"/>
      <c r="E138" s="54"/>
      <c r="F138" s="5"/>
      <c r="G138" s="320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</row>
    <row r="139" spans="1:148" x14ac:dyDescent="0.25">
      <c r="A139" s="54"/>
      <c r="B139" s="54"/>
      <c r="C139" s="54"/>
      <c r="D139" s="54"/>
      <c r="E139" s="54"/>
      <c r="F139" s="5"/>
      <c r="G139" s="320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</row>
    <row r="140" spans="1:148" x14ac:dyDescent="0.25">
      <c r="A140" s="54"/>
      <c r="B140" s="54"/>
      <c r="C140" s="54"/>
      <c r="D140" s="54"/>
      <c r="E140" s="54"/>
      <c r="F140" s="5"/>
      <c r="G140" s="320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</row>
    <row r="141" spans="1:148" x14ac:dyDescent="0.25">
      <c r="A141" s="54"/>
      <c r="B141" s="54"/>
      <c r="C141" s="54"/>
      <c r="D141" s="54"/>
      <c r="E141" s="54"/>
      <c r="F141" s="5"/>
      <c r="G141" s="320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</row>
    <row r="142" spans="1:148" x14ac:dyDescent="0.25">
      <c r="A142" s="54"/>
      <c r="B142" s="54"/>
      <c r="C142" s="54"/>
      <c r="D142" s="54"/>
      <c r="E142" s="54"/>
      <c r="F142" s="5"/>
      <c r="G142" s="320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</row>
    <row r="143" spans="1:148" x14ac:dyDescent="0.25">
      <c r="A143" s="54"/>
      <c r="B143" s="54"/>
      <c r="C143" s="54"/>
      <c r="D143" s="54"/>
      <c r="E143" s="54"/>
      <c r="F143" s="5"/>
      <c r="G143" s="320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</row>
    <row r="144" spans="1:148" x14ac:dyDescent="0.25">
      <c r="A144" s="54"/>
      <c r="B144" s="54"/>
      <c r="C144" s="54"/>
      <c r="D144" s="54"/>
      <c r="E144" s="54"/>
      <c r="F144" s="5"/>
      <c r="G144" s="320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</row>
    <row r="145" spans="1:148" x14ac:dyDescent="0.25">
      <c r="A145" s="54"/>
      <c r="B145" s="54"/>
      <c r="C145" s="54"/>
      <c r="D145" s="54"/>
      <c r="E145" s="54"/>
      <c r="F145" s="5"/>
      <c r="G145" s="320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</row>
    <row r="146" spans="1:148" x14ac:dyDescent="0.25">
      <c r="A146" s="54"/>
      <c r="B146" s="54"/>
      <c r="C146" s="54"/>
      <c r="D146" s="54"/>
      <c r="E146" s="54"/>
      <c r="F146" s="5"/>
      <c r="G146" s="320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</row>
    <row r="147" spans="1:148" x14ac:dyDescent="0.25">
      <c r="A147" s="54"/>
      <c r="B147" s="54"/>
      <c r="C147" s="54"/>
      <c r="D147" s="54"/>
      <c r="E147" s="54"/>
      <c r="F147" s="5"/>
      <c r="G147" s="320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</row>
    <row r="148" spans="1:148" x14ac:dyDescent="0.25">
      <c r="A148" s="54"/>
      <c r="B148" s="54"/>
      <c r="C148" s="54"/>
      <c r="D148" s="54"/>
      <c r="E148" s="54"/>
      <c r="F148" s="5"/>
      <c r="G148" s="320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</row>
    <row r="149" spans="1:148" x14ac:dyDescent="0.25">
      <c r="A149" s="54"/>
      <c r="B149" s="54"/>
      <c r="C149" s="54"/>
      <c r="D149" s="54"/>
      <c r="E149" s="54"/>
      <c r="F149" s="5"/>
      <c r="G149" s="320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</row>
    <row r="150" spans="1:148" x14ac:dyDescent="0.25">
      <c r="A150" s="54"/>
      <c r="B150" s="54"/>
      <c r="C150" s="54"/>
      <c r="D150" s="54"/>
      <c r="E150" s="54"/>
      <c r="F150" s="5"/>
      <c r="G150" s="320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</row>
    <row r="151" spans="1:148" x14ac:dyDescent="0.25">
      <c r="A151" s="54"/>
      <c r="B151" s="54"/>
      <c r="C151" s="54"/>
      <c r="D151" s="54"/>
      <c r="E151" s="54"/>
      <c r="F151" s="5"/>
      <c r="G151" s="320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</row>
    <row r="152" spans="1:148" x14ac:dyDescent="0.25">
      <c r="A152" s="54"/>
      <c r="B152" s="54"/>
      <c r="C152" s="54"/>
      <c r="D152" s="54"/>
      <c r="E152" s="54"/>
      <c r="F152" s="5"/>
      <c r="G152" s="320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</row>
    <row r="153" spans="1:148" x14ac:dyDescent="0.25">
      <c r="A153" s="54"/>
      <c r="B153" s="54"/>
      <c r="C153" s="54"/>
      <c r="D153" s="54"/>
      <c r="E153" s="54"/>
      <c r="F153" s="5"/>
      <c r="G153" s="320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</row>
    <row r="154" spans="1:148" x14ac:dyDescent="0.25">
      <c r="A154" s="54"/>
      <c r="B154" s="54"/>
      <c r="C154" s="54"/>
      <c r="D154" s="54"/>
      <c r="E154" s="54"/>
      <c r="F154" s="5"/>
      <c r="G154" s="320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</row>
    <row r="155" spans="1:148" x14ac:dyDescent="0.25">
      <c r="A155" s="54"/>
      <c r="B155" s="54"/>
      <c r="C155" s="54"/>
      <c r="D155" s="54"/>
      <c r="E155" s="54"/>
      <c r="F155" s="5"/>
      <c r="G155" s="320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</row>
    <row r="156" spans="1:148" x14ac:dyDescent="0.25">
      <c r="A156" s="54"/>
      <c r="B156" s="54"/>
      <c r="C156" s="54"/>
      <c r="D156" s="54"/>
      <c r="E156" s="54"/>
      <c r="F156" s="5"/>
      <c r="G156" s="320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</row>
    <row r="157" spans="1:148" x14ac:dyDescent="0.25">
      <c r="A157" s="54"/>
      <c r="B157" s="54"/>
      <c r="C157" s="54"/>
      <c r="D157" s="54"/>
      <c r="E157" s="54"/>
      <c r="F157" s="5"/>
      <c r="G157" s="320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</row>
    <row r="158" spans="1:148" x14ac:dyDescent="0.25">
      <c r="A158" s="54"/>
      <c r="B158" s="54"/>
      <c r="C158" s="54"/>
      <c r="D158" s="54"/>
      <c r="E158" s="54"/>
      <c r="F158" s="5"/>
      <c r="G158" s="320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</row>
    <row r="159" spans="1:148" x14ac:dyDescent="0.25">
      <c r="A159" s="54"/>
      <c r="B159" s="54"/>
      <c r="C159" s="54"/>
      <c r="D159" s="54"/>
      <c r="E159" s="54"/>
      <c r="F159" s="5"/>
      <c r="G159" s="320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</row>
    <row r="160" spans="1:148" x14ac:dyDescent="0.25">
      <c r="A160" s="54"/>
      <c r="B160" s="54"/>
      <c r="C160" s="54"/>
      <c r="D160" s="54"/>
      <c r="E160" s="54"/>
      <c r="F160" s="5"/>
      <c r="G160" s="320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</row>
    <row r="161" spans="1:148" x14ac:dyDescent="0.25">
      <c r="A161" s="54"/>
      <c r="B161" s="54"/>
      <c r="C161" s="54"/>
      <c r="D161" s="54"/>
      <c r="E161" s="54"/>
      <c r="F161" s="5"/>
      <c r="G161" s="320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</row>
    <row r="162" spans="1:148" x14ac:dyDescent="0.25">
      <c r="A162" s="54"/>
      <c r="B162" s="54"/>
      <c r="C162" s="54"/>
      <c r="D162" s="54"/>
      <c r="E162" s="54"/>
      <c r="F162" s="5"/>
      <c r="G162" s="320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</row>
    <row r="163" spans="1:148" x14ac:dyDescent="0.25">
      <c r="A163" s="54"/>
      <c r="B163" s="54"/>
      <c r="C163" s="54"/>
      <c r="D163" s="54"/>
      <c r="E163" s="54"/>
      <c r="F163" s="5"/>
      <c r="G163" s="320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</row>
    <row r="164" spans="1:148" x14ac:dyDescent="0.25">
      <c r="A164" s="54"/>
      <c r="B164" s="54"/>
      <c r="C164" s="54"/>
      <c r="D164" s="54"/>
      <c r="E164" s="54"/>
      <c r="F164" s="5"/>
      <c r="G164" s="320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</row>
    <row r="165" spans="1:148" x14ac:dyDescent="0.25">
      <c r="A165" s="54"/>
      <c r="B165" s="54"/>
      <c r="C165" s="54"/>
      <c r="D165" s="54"/>
      <c r="E165" s="54"/>
      <c r="F165" s="5"/>
      <c r="G165" s="320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</row>
    <row r="166" spans="1:148" x14ac:dyDescent="0.25">
      <c r="A166" s="54"/>
      <c r="B166" s="54"/>
      <c r="C166" s="54"/>
      <c r="D166" s="54"/>
      <c r="E166" s="54"/>
      <c r="F166" s="5"/>
      <c r="G166" s="320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</row>
    <row r="167" spans="1:148" x14ac:dyDescent="0.25">
      <c r="A167" s="54"/>
      <c r="B167" s="54"/>
      <c r="C167" s="54"/>
      <c r="D167" s="54"/>
      <c r="E167" s="54"/>
      <c r="F167" s="5"/>
      <c r="G167" s="320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</row>
    <row r="168" spans="1:148" x14ac:dyDescent="0.25">
      <c r="A168" s="54"/>
      <c r="B168" s="54"/>
      <c r="C168" s="54"/>
      <c r="D168" s="54"/>
      <c r="E168" s="54"/>
      <c r="F168" s="5"/>
      <c r="G168" s="320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</row>
    <row r="169" spans="1:148" x14ac:dyDescent="0.25">
      <c r="A169" s="54"/>
      <c r="B169" s="54"/>
      <c r="C169" s="54"/>
      <c r="D169" s="54"/>
      <c r="E169" s="54"/>
      <c r="F169" s="5"/>
      <c r="G169" s="320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</row>
    <row r="170" spans="1:148" x14ac:dyDescent="0.25">
      <c r="A170" s="54"/>
      <c r="B170" s="54"/>
      <c r="C170" s="54"/>
      <c r="D170" s="54"/>
      <c r="E170" s="54"/>
      <c r="F170" s="5"/>
      <c r="G170" s="320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</row>
    <row r="171" spans="1:148" x14ac:dyDescent="0.25">
      <c r="A171" s="54"/>
      <c r="B171" s="54"/>
      <c r="C171" s="54"/>
      <c r="D171" s="54"/>
      <c r="E171" s="54"/>
      <c r="F171" s="5"/>
      <c r="G171" s="320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</row>
    <row r="172" spans="1:148" x14ac:dyDescent="0.25">
      <c r="A172" s="54"/>
      <c r="B172" s="54"/>
      <c r="C172" s="54"/>
      <c r="D172" s="54"/>
      <c r="E172" s="54"/>
      <c r="F172" s="5"/>
      <c r="G172" s="320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</row>
    <row r="173" spans="1:148" x14ac:dyDescent="0.25">
      <c r="A173" s="54"/>
      <c r="B173" s="54"/>
      <c r="C173" s="54"/>
      <c r="D173" s="54"/>
      <c r="E173" s="54"/>
      <c r="F173" s="5"/>
      <c r="G173" s="320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</row>
    <row r="174" spans="1:148" x14ac:dyDescent="0.25">
      <c r="A174" s="54"/>
      <c r="B174" s="54"/>
      <c r="C174" s="54"/>
      <c r="D174" s="54"/>
      <c r="E174" s="54"/>
      <c r="F174" s="5"/>
      <c r="G174" s="320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</row>
    <row r="175" spans="1:148" x14ac:dyDescent="0.25">
      <c r="A175" s="54"/>
      <c r="B175" s="54"/>
      <c r="C175" s="54"/>
      <c r="D175" s="54"/>
      <c r="E175" s="54"/>
      <c r="F175" s="5"/>
      <c r="G175" s="320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</row>
    <row r="176" spans="1:148" x14ac:dyDescent="0.25">
      <c r="A176" s="54"/>
      <c r="B176" s="54"/>
      <c r="C176" s="54"/>
      <c r="D176" s="54"/>
      <c r="E176" s="54"/>
      <c r="F176" s="5"/>
      <c r="G176" s="320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</row>
    <row r="177" spans="1:148" x14ac:dyDescent="0.25">
      <c r="A177" s="54"/>
      <c r="B177" s="54"/>
      <c r="C177" s="54"/>
      <c r="D177" s="54"/>
      <c r="E177" s="54"/>
      <c r="F177" s="5"/>
      <c r="G177" s="320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</row>
    <row r="178" spans="1:148" x14ac:dyDescent="0.25">
      <c r="A178" s="54"/>
      <c r="B178" s="54"/>
      <c r="C178" s="54"/>
      <c r="D178" s="54"/>
      <c r="E178" s="54"/>
      <c r="F178" s="5"/>
      <c r="G178" s="320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</row>
    <row r="179" spans="1:148" x14ac:dyDescent="0.25">
      <c r="A179" s="54"/>
      <c r="B179" s="54"/>
      <c r="C179" s="54"/>
      <c r="D179" s="54"/>
      <c r="E179" s="54"/>
      <c r="F179" s="5"/>
      <c r="G179" s="320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</row>
    <row r="180" spans="1:148" x14ac:dyDescent="0.25">
      <c r="A180" s="54"/>
      <c r="B180" s="54"/>
      <c r="C180" s="54"/>
      <c r="D180" s="54"/>
      <c r="E180" s="54"/>
      <c r="F180" s="5"/>
      <c r="G180" s="320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</row>
    <row r="181" spans="1:148" x14ac:dyDescent="0.25">
      <c r="A181" s="54"/>
      <c r="B181" s="54"/>
      <c r="C181" s="54"/>
      <c r="D181" s="54"/>
      <c r="E181" s="54"/>
      <c r="F181" s="5"/>
      <c r="G181" s="320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</row>
    <row r="182" spans="1:148" x14ac:dyDescent="0.25">
      <c r="A182" s="54"/>
      <c r="B182" s="54"/>
      <c r="C182" s="54"/>
      <c r="D182" s="54"/>
      <c r="E182" s="54"/>
      <c r="F182" s="5"/>
      <c r="G182" s="320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</row>
    <row r="183" spans="1:148" x14ac:dyDescent="0.25">
      <c r="A183" s="54"/>
      <c r="B183" s="54"/>
      <c r="C183" s="54"/>
      <c r="D183" s="54"/>
      <c r="E183" s="54"/>
      <c r="F183" s="5"/>
      <c r="G183" s="320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</row>
    <row r="184" spans="1:148" x14ac:dyDescent="0.25">
      <c r="A184" s="54"/>
      <c r="B184" s="54"/>
      <c r="C184" s="54"/>
      <c r="D184" s="54"/>
      <c r="E184" s="54"/>
      <c r="F184" s="5"/>
      <c r="G184" s="320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</row>
    <row r="185" spans="1:148" x14ac:dyDescent="0.25">
      <c r="A185" s="54"/>
      <c r="B185" s="54"/>
      <c r="C185" s="54"/>
      <c r="D185" s="54"/>
      <c r="E185" s="54"/>
      <c r="F185" s="5"/>
      <c r="G185" s="320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</row>
    <row r="186" spans="1:148" x14ac:dyDescent="0.25">
      <c r="A186" s="54"/>
      <c r="B186" s="54"/>
      <c r="C186" s="54"/>
      <c r="D186" s="54"/>
      <c r="E186" s="54"/>
      <c r="F186" s="5"/>
      <c r="G186" s="320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</row>
    <row r="187" spans="1:148" x14ac:dyDescent="0.25">
      <c r="A187" s="54"/>
      <c r="B187" s="54"/>
      <c r="C187" s="54"/>
      <c r="D187" s="54"/>
      <c r="E187" s="54"/>
      <c r="F187" s="5"/>
      <c r="G187" s="320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</row>
    <row r="188" spans="1:148" x14ac:dyDescent="0.25">
      <c r="A188" s="54"/>
      <c r="B188" s="54"/>
      <c r="C188" s="54"/>
      <c r="D188" s="54"/>
      <c r="E188" s="54"/>
      <c r="F188" s="5"/>
      <c r="G188" s="320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</row>
    <row r="189" spans="1:148" x14ac:dyDescent="0.25">
      <c r="A189" s="54"/>
      <c r="B189" s="54"/>
      <c r="C189" s="54"/>
      <c r="D189" s="54"/>
      <c r="E189" s="54"/>
      <c r="F189" s="5"/>
      <c r="G189" s="320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</row>
    <row r="190" spans="1:148" x14ac:dyDescent="0.25">
      <c r="A190" s="54"/>
      <c r="B190" s="54"/>
      <c r="C190" s="54"/>
      <c r="D190" s="54"/>
      <c r="E190" s="54"/>
      <c r="F190" s="5"/>
      <c r="G190" s="320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</row>
    <row r="191" spans="1:148" x14ac:dyDescent="0.25">
      <c r="A191" s="54"/>
      <c r="B191" s="54"/>
      <c r="C191" s="54"/>
      <c r="D191" s="54"/>
      <c r="E191" s="54"/>
      <c r="F191" s="5"/>
      <c r="G191" s="320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</row>
    <row r="192" spans="1:148" x14ac:dyDescent="0.25">
      <c r="A192" s="54"/>
      <c r="B192" s="54"/>
      <c r="C192" s="54"/>
      <c r="D192" s="54"/>
      <c r="E192" s="54"/>
      <c r="F192" s="5"/>
      <c r="G192" s="320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</row>
    <row r="193" spans="1:148" x14ac:dyDescent="0.25">
      <c r="A193" s="54"/>
      <c r="B193" s="54"/>
      <c r="C193" s="54"/>
      <c r="D193" s="54"/>
      <c r="E193" s="54"/>
      <c r="F193" s="5"/>
      <c r="G193" s="320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</row>
    <row r="194" spans="1:148" x14ac:dyDescent="0.25">
      <c r="A194" s="54"/>
      <c r="B194" s="54"/>
      <c r="C194" s="54"/>
      <c r="D194" s="54"/>
      <c r="E194" s="54"/>
      <c r="F194" s="5"/>
      <c r="G194" s="320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</row>
    <row r="195" spans="1:148" x14ac:dyDescent="0.25">
      <c r="A195" s="54"/>
      <c r="B195" s="54"/>
      <c r="C195" s="54"/>
      <c r="D195" s="54"/>
      <c r="E195" s="54"/>
      <c r="F195" s="5"/>
      <c r="G195" s="320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</row>
    <row r="196" spans="1:148" x14ac:dyDescent="0.25">
      <c r="A196" s="54"/>
      <c r="B196" s="54"/>
      <c r="C196" s="54"/>
      <c r="D196" s="54"/>
      <c r="E196" s="54"/>
      <c r="F196" s="5"/>
      <c r="G196" s="320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</row>
    <row r="197" spans="1:148" x14ac:dyDescent="0.25">
      <c r="A197" s="54"/>
      <c r="B197" s="54"/>
      <c r="C197" s="54"/>
      <c r="D197" s="54"/>
      <c r="E197" s="54"/>
      <c r="F197" s="5"/>
      <c r="G197" s="320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</row>
    <row r="198" spans="1:148" x14ac:dyDescent="0.25">
      <c r="A198" s="54"/>
      <c r="B198" s="54"/>
      <c r="C198" s="54"/>
      <c r="D198" s="54"/>
      <c r="E198" s="54"/>
      <c r="F198" s="5"/>
      <c r="G198" s="320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</row>
    <row r="199" spans="1:148" x14ac:dyDescent="0.25">
      <c r="A199" s="54"/>
      <c r="B199" s="54"/>
      <c r="C199" s="54"/>
      <c r="D199" s="54"/>
      <c r="E199" s="54"/>
      <c r="F199" s="5"/>
      <c r="G199" s="320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</row>
    <row r="200" spans="1:148" x14ac:dyDescent="0.25">
      <c r="A200" s="54"/>
      <c r="B200" s="54"/>
      <c r="C200" s="54"/>
      <c r="D200" s="54"/>
      <c r="E200" s="54"/>
      <c r="F200" s="5"/>
      <c r="G200" s="320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</row>
    <row r="201" spans="1:148" x14ac:dyDescent="0.25">
      <c r="A201" s="54"/>
      <c r="B201" s="54"/>
      <c r="C201" s="54"/>
      <c r="D201" s="54"/>
      <c r="E201" s="54"/>
      <c r="F201" s="5"/>
      <c r="G201" s="320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</row>
    <row r="202" spans="1:148" x14ac:dyDescent="0.25">
      <c r="A202" s="54"/>
      <c r="B202" s="54"/>
      <c r="C202" s="54"/>
      <c r="D202" s="54"/>
      <c r="E202" s="54"/>
      <c r="F202" s="5"/>
      <c r="G202" s="320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</row>
    <row r="203" spans="1:148" x14ac:dyDescent="0.25">
      <c r="A203" s="54"/>
      <c r="B203" s="54"/>
      <c r="C203" s="54"/>
      <c r="D203" s="54"/>
      <c r="E203" s="54"/>
      <c r="F203" s="5"/>
      <c r="G203" s="320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</row>
    <row r="204" spans="1:148" x14ac:dyDescent="0.25">
      <c r="A204" s="54"/>
      <c r="B204" s="54"/>
      <c r="C204" s="54"/>
      <c r="D204" s="54"/>
      <c r="E204" s="54"/>
      <c r="F204" s="5"/>
      <c r="G204" s="320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</row>
    <row r="205" spans="1:148" x14ac:dyDescent="0.25">
      <c r="A205" s="54"/>
      <c r="B205" s="54"/>
      <c r="C205" s="54"/>
      <c r="D205" s="54"/>
      <c r="E205" s="54"/>
      <c r="F205" s="5"/>
      <c r="G205" s="320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</row>
    <row r="206" spans="1:148" x14ac:dyDescent="0.25">
      <c r="A206" s="54"/>
      <c r="B206" s="54"/>
      <c r="C206" s="54"/>
      <c r="D206" s="54"/>
      <c r="E206" s="54"/>
      <c r="F206" s="5"/>
      <c r="G206" s="320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</row>
    <row r="207" spans="1:148" x14ac:dyDescent="0.25">
      <c r="A207" s="54"/>
      <c r="B207" s="54"/>
      <c r="C207" s="54"/>
      <c r="D207" s="54"/>
      <c r="E207" s="54"/>
      <c r="F207" s="5"/>
      <c r="G207" s="320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</row>
    <row r="208" spans="1:148" x14ac:dyDescent="0.25">
      <c r="A208" s="54"/>
      <c r="B208" s="54"/>
      <c r="C208" s="54"/>
      <c r="D208" s="54"/>
      <c r="E208" s="54"/>
      <c r="F208" s="5"/>
      <c r="G208" s="320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</row>
    <row r="209" spans="1:148" x14ac:dyDescent="0.25">
      <c r="A209" s="54"/>
      <c r="B209" s="54"/>
      <c r="C209" s="54"/>
      <c r="D209" s="54"/>
      <c r="E209" s="54"/>
      <c r="F209" s="5"/>
      <c r="G209" s="320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</row>
    <row r="210" spans="1:148" x14ac:dyDescent="0.25">
      <c r="A210" s="54"/>
      <c r="B210" s="54"/>
      <c r="C210" s="54"/>
      <c r="D210" s="54"/>
      <c r="E210" s="54"/>
      <c r="F210" s="5"/>
      <c r="G210" s="320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</row>
    <row r="211" spans="1:148" x14ac:dyDescent="0.25">
      <c r="A211" s="54"/>
      <c r="B211" s="54"/>
      <c r="C211" s="54"/>
      <c r="D211" s="54"/>
      <c r="E211" s="54"/>
      <c r="F211" s="5"/>
      <c r="G211" s="320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</row>
    <row r="212" spans="1:148" x14ac:dyDescent="0.25">
      <c r="A212" s="54"/>
      <c r="B212" s="54"/>
      <c r="C212" s="54"/>
      <c r="D212" s="54"/>
      <c r="E212" s="54"/>
      <c r="F212" s="5"/>
      <c r="G212" s="320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</row>
    <row r="213" spans="1:148" x14ac:dyDescent="0.25">
      <c r="A213" s="54"/>
      <c r="B213" s="54"/>
      <c r="C213" s="54"/>
      <c r="D213" s="54"/>
      <c r="E213" s="54"/>
      <c r="F213" s="5"/>
      <c r="G213" s="320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</row>
    <row r="214" spans="1:148" x14ac:dyDescent="0.25">
      <c r="A214" s="54"/>
      <c r="B214" s="54"/>
      <c r="C214" s="54"/>
      <c r="D214" s="54"/>
      <c r="E214" s="54"/>
      <c r="F214" s="5"/>
      <c r="G214" s="320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</row>
    <row r="215" spans="1:148" x14ac:dyDescent="0.25">
      <c r="A215" s="54"/>
      <c r="B215" s="54"/>
      <c r="C215" s="54"/>
      <c r="D215" s="54"/>
      <c r="E215" s="54"/>
      <c r="F215" s="5"/>
      <c r="G215" s="320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</row>
    <row r="216" spans="1:148" x14ac:dyDescent="0.25">
      <c r="A216" s="54"/>
      <c r="B216" s="54"/>
      <c r="C216" s="54"/>
      <c r="D216" s="54"/>
      <c r="E216" s="54"/>
      <c r="F216" s="5"/>
      <c r="G216" s="320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</row>
    <row r="217" spans="1:148" x14ac:dyDescent="0.25">
      <c r="A217" s="54"/>
      <c r="B217" s="54"/>
      <c r="C217" s="54"/>
      <c r="D217" s="54"/>
      <c r="E217" s="54"/>
      <c r="F217" s="5"/>
      <c r="G217" s="320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</row>
    <row r="218" spans="1:148" x14ac:dyDescent="0.25">
      <c r="A218" s="54"/>
      <c r="B218" s="54"/>
      <c r="C218" s="54"/>
      <c r="D218" s="54"/>
      <c r="E218" s="54"/>
      <c r="F218" s="5"/>
      <c r="G218" s="320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</row>
    <row r="219" spans="1:148" x14ac:dyDescent="0.25">
      <c r="A219" s="54"/>
      <c r="B219" s="54"/>
      <c r="C219" s="54"/>
      <c r="D219" s="54"/>
      <c r="E219" s="54"/>
      <c r="F219" s="5"/>
      <c r="G219" s="320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</row>
    <row r="220" spans="1:148" x14ac:dyDescent="0.25">
      <c r="A220" s="54"/>
      <c r="B220" s="54"/>
      <c r="C220" s="54"/>
      <c r="D220" s="54"/>
      <c r="E220" s="54"/>
      <c r="F220" s="5"/>
      <c r="G220" s="320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</row>
    <row r="221" spans="1:148" x14ac:dyDescent="0.25">
      <c r="A221" s="54"/>
      <c r="B221" s="54"/>
      <c r="C221" s="54"/>
      <c r="D221" s="54"/>
      <c r="E221" s="54"/>
      <c r="F221" s="5"/>
      <c r="G221" s="320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</row>
    <row r="222" spans="1:148" x14ac:dyDescent="0.25">
      <c r="A222" s="54"/>
      <c r="B222" s="54"/>
      <c r="C222" s="54"/>
      <c r="D222" s="54"/>
      <c r="E222" s="54"/>
      <c r="F222" s="5"/>
      <c r="G222" s="320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</row>
    <row r="223" spans="1:148" x14ac:dyDescent="0.25">
      <c r="A223" s="54"/>
      <c r="B223" s="54"/>
      <c r="C223" s="54"/>
      <c r="D223" s="54"/>
      <c r="E223" s="54"/>
      <c r="F223" s="5"/>
      <c r="G223" s="320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</row>
    <row r="224" spans="1:148" x14ac:dyDescent="0.25">
      <c r="A224" s="54"/>
      <c r="B224" s="54"/>
      <c r="C224" s="54"/>
      <c r="D224" s="54"/>
      <c r="E224" s="54"/>
      <c r="F224" s="5"/>
      <c r="G224" s="320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</row>
    <row r="225" spans="1:148" x14ac:dyDescent="0.25">
      <c r="A225" s="54"/>
      <c r="B225" s="54"/>
      <c r="C225" s="54"/>
      <c r="D225" s="54"/>
      <c r="E225" s="54"/>
      <c r="F225" s="5"/>
      <c r="G225" s="320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</row>
    <row r="226" spans="1:148" x14ac:dyDescent="0.25">
      <c r="A226" s="54"/>
      <c r="B226" s="54"/>
      <c r="C226" s="54"/>
      <c r="D226" s="54"/>
      <c r="E226" s="54"/>
      <c r="F226" s="5"/>
      <c r="G226" s="320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</row>
    <row r="227" spans="1:148" x14ac:dyDescent="0.25">
      <c r="A227" s="54"/>
      <c r="B227" s="54"/>
      <c r="C227" s="54"/>
      <c r="D227" s="54"/>
      <c r="E227" s="54"/>
      <c r="F227" s="5"/>
      <c r="G227" s="320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</row>
    <row r="228" spans="1:148" x14ac:dyDescent="0.25">
      <c r="A228" s="54"/>
      <c r="B228" s="54"/>
      <c r="C228" s="54"/>
      <c r="D228" s="54"/>
      <c r="E228" s="54"/>
      <c r="F228" s="5"/>
      <c r="G228" s="320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</row>
    <row r="229" spans="1:148" x14ac:dyDescent="0.25">
      <c r="A229" s="54"/>
      <c r="B229" s="54"/>
      <c r="C229" s="54"/>
      <c r="D229" s="54"/>
      <c r="E229" s="54"/>
      <c r="F229" s="5"/>
      <c r="G229" s="320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</row>
    <row r="230" spans="1:148" x14ac:dyDescent="0.25">
      <c r="A230" s="54"/>
      <c r="B230" s="54"/>
      <c r="C230" s="54"/>
      <c r="D230" s="54"/>
      <c r="E230" s="54"/>
      <c r="F230" s="5"/>
      <c r="G230" s="320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</row>
    <row r="231" spans="1:148" x14ac:dyDescent="0.25">
      <c r="A231" s="54"/>
      <c r="B231" s="54"/>
      <c r="C231" s="54"/>
      <c r="D231" s="54"/>
      <c r="E231" s="54"/>
      <c r="F231" s="5"/>
      <c r="G231" s="320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</row>
    <row r="232" spans="1:148" x14ac:dyDescent="0.25">
      <c r="A232" s="54"/>
      <c r="B232" s="54"/>
      <c r="C232" s="54"/>
      <c r="D232" s="54"/>
      <c r="E232" s="54"/>
      <c r="F232" s="5"/>
      <c r="G232" s="320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</row>
    <row r="233" spans="1:148" x14ac:dyDescent="0.25">
      <c r="A233" s="54"/>
      <c r="B233" s="54"/>
      <c r="C233" s="54"/>
      <c r="D233" s="54"/>
      <c r="E233" s="54"/>
      <c r="F233" s="5"/>
      <c r="G233" s="320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</row>
    <row r="234" spans="1:148" x14ac:dyDescent="0.25">
      <c r="A234" s="54"/>
      <c r="B234" s="54"/>
      <c r="C234" s="54"/>
      <c r="D234" s="54"/>
      <c r="E234" s="54"/>
      <c r="F234" s="5"/>
      <c r="G234" s="320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</row>
    <row r="235" spans="1:148" x14ac:dyDescent="0.25">
      <c r="A235" s="54"/>
      <c r="B235" s="54"/>
      <c r="C235" s="54"/>
      <c r="D235" s="54"/>
      <c r="E235" s="54"/>
      <c r="F235" s="5"/>
      <c r="G235" s="320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</row>
    <row r="236" spans="1:148" x14ac:dyDescent="0.25">
      <c r="A236" s="54"/>
      <c r="B236" s="54"/>
      <c r="C236" s="54"/>
      <c r="D236" s="54"/>
      <c r="E236" s="54"/>
      <c r="F236" s="5"/>
      <c r="G236" s="320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</row>
    <row r="237" spans="1:148" x14ac:dyDescent="0.25">
      <c r="A237" s="54"/>
      <c r="B237" s="54"/>
      <c r="C237" s="54"/>
      <c r="D237" s="54"/>
      <c r="E237" s="54"/>
      <c r="F237" s="5"/>
      <c r="G237" s="320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</row>
    <row r="238" spans="1:148" x14ac:dyDescent="0.25">
      <c r="A238" s="54"/>
      <c r="B238" s="54"/>
      <c r="C238" s="54"/>
      <c r="D238" s="54"/>
      <c r="E238" s="54"/>
      <c r="F238" s="5"/>
      <c r="G238" s="320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</row>
    <row r="239" spans="1:148" x14ac:dyDescent="0.25">
      <c r="A239" s="54"/>
      <c r="B239" s="54"/>
      <c r="C239" s="54"/>
      <c r="D239" s="54"/>
      <c r="E239" s="54"/>
      <c r="F239" s="5"/>
      <c r="G239" s="320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</row>
    <row r="240" spans="1:148" x14ac:dyDescent="0.25">
      <c r="A240" s="54"/>
      <c r="B240" s="54"/>
      <c r="C240" s="54"/>
      <c r="D240" s="54"/>
      <c r="E240" s="54"/>
      <c r="F240" s="5"/>
      <c r="G240" s="320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</row>
    <row r="241" spans="1:148" x14ac:dyDescent="0.25">
      <c r="A241" s="54"/>
      <c r="B241" s="54"/>
      <c r="C241" s="54"/>
      <c r="D241" s="54"/>
      <c r="E241" s="54"/>
      <c r="F241" s="5"/>
      <c r="G241" s="320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</row>
    <row r="242" spans="1:148" x14ac:dyDescent="0.25">
      <c r="A242" s="54"/>
      <c r="B242" s="54"/>
      <c r="C242" s="54"/>
      <c r="D242" s="54"/>
      <c r="E242" s="54"/>
      <c r="F242" s="5"/>
      <c r="G242" s="320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</row>
    <row r="243" spans="1:148" x14ac:dyDescent="0.25">
      <c r="A243" s="54"/>
      <c r="B243" s="54"/>
      <c r="C243" s="54"/>
      <c r="D243" s="54"/>
      <c r="E243" s="54"/>
      <c r="F243" s="5"/>
      <c r="G243" s="320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</row>
    <row r="244" spans="1:148" x14ac:dyDescent="0.25">
      <c r="A244" s="54"/>
      <c r="B244" s="54"/>
      <c r="C244" s="54"/>
      <c r="D244" s="54"/>
      <c r="E244" s="54"/>
      <c r="F244" s="5"/>
      <c r="G244" s="320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</row>
    <row r="245" spans="1:148" x14ac:dyDescent="0.25">
      <c r="A245" s="54"/>
      <c r="B245" s="54"/>
      <c r="C245" s="54"/>
      <c r="D245" s="54"/>
      <c r="E245" s="54"/>
      <c r="F245" s="5"/>
      <c r="G245" s="320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</row>
    <row r="246" spans="1:148" x14ac:dyDescent="0.25">
      <c r="A246" s="54"/>
      <c r="B246" s="54"/>
      <c r="C246" s="54"/>
      <c r="D246" s="54"/>
      <c r="E246" s="54"/>
      <c r="F246" s="5"/>
      <c r="G246" s="320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</row>
    <row r="247" spans="1:148" x14ac:dyDescent="0.25">
      <c r="A247" s="54"/>
      <c r="B247" s="54"/>
      <c r="C247" s="54"/>
      <c r="D247" s="54"/>
      <c r="E247" s="54"/>
      <c r="F247" s="5"/>
      <c r="G247" s="320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</row>
    <row r="248" spans="1:148" x14ac:dyDescent="0.25">
      <c r="A248" s="54"/>
      <c r="B248" s="54"/>
      <c r="C248" s="54"/>
      <c r="D248" s="54"/>
      <c r="E248" s="54"/>
      <c r="F248" s="5"/>
      <c r="G248" s="320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</row>
    <row r="249" spans="1:148" x14ac:dyDescent="0.25">
      <c r="A249" s="54"/>
      <c r="B249" s="54"/>
      <c r="C249" s="54"/>
      <c r="D249" s="54"/>
      <c r="E249" s="54"/>
      <c r="F249" s="5"/>
      <c r="G249" s="320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</row>
    <row r="250" spans="1:148" x14ac:dyDescent="0.25">
      <c r="A250" s="54"/>
      <c r="B250" s="54"/>
      <c r="C250" s="54"/>
      <c r="D250" s="54"/>
      <c r="E250" s="54"/>
      <c r="F250" s="5"/>
      <c r="G250" s="320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</row>
    <row r="251" spans="1:148" x14ac:dyDescent="0.25">
      <c r="A251" s="54"/>
      <c r="B251" s="54"/>
      <c r="C251" s="54"/>
      <c r="D251" s="54"/>
      <c r="E251" s="54"/>
      <c r="F251" s="5"/>
      <c r="G251" s="320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</row>
    <row r="252" spans="1:148" x14ac:dyDescent="0.25">
      <c r="A252" s="54"/>
      <c r="B252" s="54"/>
      <c r="C252" s="54"/>
      <c r="D252" s="54"/>
      <c r="E252" s="54"/>
      <c r="F252" s="5"/>
      <c r="G252" s="320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</row>
    <row r="253" spans="1:148" x14ac:dyDescent="0.25">
      <c r="A253" s="54"/>
      <c r="B253" s="54"/>
      <c r="C253" s="54"/>
      <c r="D253" s="54"/>
      <c r="E253" s="54"/>
      <c r="F253" s="5"/>
      <c r="G253" s="320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</row>
    <row r="254" spans="1:148" x14ac:dyDescent="0.25">
      <c r="A254" s="54"/>
      <c r="B254" s="54"/>
      <c r="C254" s="54"/>
      <c r="D254" s="54"/>
      <c r="E254" s="54"/>
      <c r="F254" s="5"/>
      <c r="G254" s="320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</row>
    <row r="255" spans="1:148" x14ac:dyDescent="0.25">
      <c r="A255" s="54"/>
      <c r="B255" s="54"/>
      <c r="C255" s="54"/>
      <c r="D255" s="54"/>
      <c r="E255" s="54"/>
      <c r="F255" s="5"/>
      <c r="G255" s="320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</row>
    <row r="256" spans="1:148" x14ac:dyDescent="0.25">
      <c r="A256" s="54"/>
      <c r="B256" s="54"/>
      <c r="C256" s="54"/>
      <c r="D256" s="54"/>
      <c r="E256" s="54"/>
      <c r="F256" s="5"/>
      <c r="G256" s="320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</row>
    <row r="257" spans="1:148" x14ac:dyDescent="0.25">
      <c r="A257" s="54"/>
      <c r="B257" s="54"/>
      <c r="C257" s="54"/>
      <c r="D257" s="54"/>
      <c r="E257" s="54"/>
      <c r="F257" s="5"/>
      <c r="G257" s="320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</row>
    <row r="258" spans="1:148" x14ac:dyDescent="0.25">
      <c r="A258" s="54"/>
      <c r="B258" s="54"/>
      <c r="C258" s="54"/>
      <c r="D258" s="54"/>
      <c r="E258" s="54"/>
      <c r="F258" s="5"/>
      <c r="G258" s="320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</row>
    <row r="259" spans="1:148" x14ac:dyDescent="0.25">
      <c r="A259" s="54"/>
      <c r="B259" s="54"/>
      <c r="C259" s="54"/>
      <c r="D259" s="54"/>
      <c r="E259" s="54"/>
      <c r="F259" s="5"/>
      <c r="G259" s="320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</row>
    <row r="260" spans="1:148" x14ac:dyDescent="0.25">
      <c r="A260" s="54"/>
      <c r="B260" s="54"/>
      <c r="C260" s="54"/>
      <c r="D260" s="54"/>
      <c r="E260" s="54"/>
      <c r="F260" s="5"/>
      <c r="G260" s="320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</row>
    <row r="261" spans="1:148" x14ac:dyDescent="0.25">
      <c r="A261" s="54"/>
      <c r="B261" s="54"/>
      <c r="C261" s="54"/>
      <c r="D261" s="54"/>
      <c r="E261" s="54"/>
      <c r="F261" s="5"/>
      <c r="G261" s="320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</row>
    <row r="262" spans="1:148" x14ac:dyDescent="0.25">
      <c r="A262" s="54"/>
      <c r="B262" s="54"/>
      <c r="C262" s="54"/>
      <c r="D262" s="54"/>
      <c r="E262" s="54"/>
      <c r="F262" s="5"/>
      <c r="G262" s="320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</row>
    <row r="263" spans="1:148" x14ac:dyDescent="0.25">
      <c r="A263" s="54"/>
      <c r="B263" s="54"/>
      <c r="C263" s="54"/>
      <c r="D263" s="54"/>
      <c r="E263" s="54"/>
      <c r="F263" s="5"/>
      <c r="G263" s="320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</row>
    <row r="264" spans="1:148" x14ac:dyDescent="0.25">
      <c r="A264" s="54"/>
      <c r="B264" s="54"/>
      <c r="C264" s="54"/>
      <c r="D264" s="54"/>
      <c r="E264" s="54"/>
      <c r="F264" s="5"/>
      <c r="G264" s="320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</row>
    <row r="265" spans="1:148" x14ac:dyDescent="0.25">
      <c r="A265" s="54"/>
      <c r="B265" s="54"/>
      <c r="C265" s="54"/>
      <c r="D265" s="54"/>
      <c r="E265" s="54"/>
      <c r="F265" s="5"/>
      <c r="G265" s="320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</row>
    <row r="266" spans="1:148" x14ac:dyDescent="0.25">
      <c r="A266" s="54"/>
      <c r="B266" s="54"/>
      <c r="C266" s="54"/>
      <c r="D266" s="54"/>
      <c r="E266" s="54"/>
      <c r="F266" s="5"/>
      <c r="G266" s="320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</row>
    <row r="267" spans="1:148" x14ac:dyDescent="0.25">
      <c r="A267" s="54"/>
      <c r="B267" s="54"/>
      <c r="C267" s="54"/>
      <c r="D267" s="54"/>
      <c r="E267" s="54"/>
      <c r="F267" s="5"/>
      <c r="G267" s="320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</row>
    <row r="268" spans="1:148" x14ac:dyDescent="0.25">
      <c r="A268" s="54"/>
      <c r="B268" s="54"/>
      <c r="C268" s="54"/>
      <c r="D268" s="54"/>
      <c r="E268" s="54"/>
      <c r="F268" s="5"/>
      <c r="G268" s="320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</row>
    <row r="269" spans="1:148" x14ac:dyDescent="0.25">
      <c r="A269" s="54"/>
      <c r="B269" s="54"/>
      <c r="C269" s="54"/>
      <c r="D269" s="54"/>
      <c r="E269" s="54"/>
      <c r="F269" s="5"/>
      <c r="G269" s="320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</row>
    <row r="270" spans="1:148" x14ac:dyDescent="0.25">
      <c r="A270" s="54"/>
      <c r="B270" s="54"/>
      <c r="C270" s="54"/>
      <c r="D270" s="54"/>
      <c r="E270" s="54"/>
      <c r="F270" s="5"/>
      <c r="G270" s="320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</row>
    <row r="271" spans="1:148" x14ac:dyDescent="0.25">
      <c r="A271" s="54"/>
      <c r="B271" s="54"/>
      <c r="C271" s="54"/>
      <c r="D271" s="54"/>
      <c r="E271" s="54"/>
      <c r="F271" s="5"/>
      <c r="G271" s="320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</row>
    <row r="272" spans="1:148" x14ac:dyDescent="0.25">
      <c r="A272" s="54"/>
      <c r="B272" s="54"/>
      <c r="C272" s="54"/>
      <c r="D272" s="54"/>
      <c r="E272" s="54"/>
      <c r="F272" s="5"/>
      <c r="G272" s="320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</row>
    <row r="273" spans="1:148" x14ac:dyDescent="0.25">
      <c r="A273" s="54"/>
      <c r="B273" s="54"/>
      <c r="C273" s="54"/>
      <c r="D273" s="54"/>
      <c r="E273" s="54"/>
      <c r="F273" s="5"/>
      <c r="G273" s="320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</row>
    <row r="274" spans="1:148" x14ac:dyDescent="0.25">
      <c r="A274" s="54"/>
      <c r="B274" s="54"/>
      <c r="C274" s="54"/>
      <c r="D274" s="54"/>
      <c r="E274" s="54"/>
      <c r="F274" s="5"/>
      <c r="G274" s="320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</row>
    <row r="275" spans="1:148" x14ac:dyDescent="0.25">
      <c r="A275" s="54"/>
      <c r="B275" s="54"/>
      <c r="C275" s="54"/>
      <c r="D275" s="54"/>
      <c r="E275" s="54"/>
      <c r="F275" s="5"/>
      <c r="G275" s="320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</row>
    <row r="276" spans="1:148" x14ac:dyDescent="0.25">
      <c r="A276" s="54"/>
      <c r="B276" s="54"/>
      <c r="C276" s="54"/>
      <c r="D276" s="54"/>
      <c r="E276" s="54"/>
      <c r="F276" s="5"/>
      <c r="G276" s="320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</row>
    <row r="277" spans="1:148" x14ac:dyDescent="0.25">
      <c r="A277" s="54"/>
      <c r="B277" s="54"/>
      <c r="C277" s="54"/>
      <c r="D277" s="54"/>
      <c r="E277" s="54"/>
      <c r="F277" s="5"/>
      <c r="G277" s="320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</row>
    <row r="278" spans="1:148" x14ac:dyDescent="0.25">
      <c r="A278" s="54"/>
      <c r="B278" s="54"/>
      <c r="C278" s="54"/>
      <c r="D278" s="54"/>
      <c r="E278" s="54"/>
      <c r="F278" s="5"/>
      <c r="G278" s="320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</row>
    <row r="279" spans="1:148" x14ac:dyDescent="0.25">
      <c r="A279" s="54"/>
      <c r="B279" s="54"/>
      <c r="C279" s="54"/>
      <c r="D279" s="54"/>
      <c r="E279" s="54"/>
      <c r="F279" s="5"/>
      <c r="G279" s="320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</row>
    <row r="280" spans="1:148" x14ac:dyDescent="0.25">
      <c r="A280" s="54"/>
      <c r="B280" s="54"/>
      <c r="C280" s="54"/>
      <c r="D280" s="54"/>
      <c r="E280" s="54"/>
      <c r="F280" s="5"/>
      <c r="G280" s="320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</row>
    <row r="281" spans="1:148" x14ac:dyDescent="0.25">
      <c r="A281" s="54"/>
      <c r="B281" s="54"/>
      <c r="C281" s="54"/>
      <c r="D281" s="54"/>
      <c r="E281" s="54"/>
      <c r="F281" s="5"/>
      <c r="G281" s="320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</row>
    <row r="282" spans="1:148" x14ac:dyDescent="0.25">
      <c r="A282" s="54"/>
      <c r="B282" s="54"/>
      <c r="C282" s="54"/>
      <c r="D282" s="54"/>
      <c r="E282" s="54"/>
      <c r="F282" s="5"/>
      <c r="G282" s="320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</row>
    <row r="283" spans="1:148" x14ac:dyDescent="0.25">
      <c r="A283" s="54"/>
      <c r="B283" s="54"/>
      <c r="C283" s="54"/>
      <c r="D283" s="54"/>
      <c r="E283" s="54"/>
      <c r="F283" s="5"/>
      <c r="G283" s="320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</row>
    <row r="284" spans="1:148" x14ac:dyDescent="0.25">
      <c r="A284" s="54"/>
      <c r="B284" s="54"/>
      <c r="C284" s="54"/>
      <c r="D284" s="54"/>
      <c r="E284" s="54"/>
      <c r="F284" s="5"/>
      <c r="G284" s="320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</row>
    <row r="285" spans="1:148" x14ac:dyDescent="0.25">
      <c r="A285" s="54"/>
      <c r="B285" s="54"/>
      <c r="C285" s="54"/>
      <c r="D285" s="54"/>
      <c r="E285" s="54"/>
      <c r="F285" s="5"/>
      <c r="G285" s="320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</row>
    <row r="286" spans="1:148" x14ac:dyDescent="0.25">
      <c r="A286" s="54"/>
      <c r="B286" s="54"/>
      <c r="C286" s="54"/>
      <c r="D286" s="54"/>
      <c r="E286" s="54"/>
      <c r="F286" s="5"/>
      <c r="G286" s="320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</row>
    <row r="287" spans="1:148" x14ac:dyDescent="0.25">
      <c r="A287" s="54"/>
      <c r="B287" s="54"/>
      <c r="C287" s="54"/>
      <c r="D287" s="54"/>
      <c r="E287" s="54"/>
      <c r="F287" s="5"/>
      <c r="G287" s="320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</row>
    <row r="288" spans="1:148" x14ac:dyDescent="0.25">
      <c r="A288" s="54"/>
      <c r="B288" s="54"/>
      <c r="C288" s="54"/>
      <c r="D288" s="54"/>
      <c r="E288" s="54"/>
      <c r="F288" s="5"/>
      <c r="G288" s="320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</row>
    <row r="289" spans="1:148" x14ac:dyDescent="0.25">
      <c r="A289" s="54"/>
      <c r="B289" s="54"/>
      <c r="C289" s="54"/>
      <c r="D289" s="54"/>
      <c r="E289" s="54"/>
      <c r="F289" s="5"/>
      <c r="G289" s="320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</row>
    <row r="290" spans="1:148" x14ac:dyDescent="0.25">
      <c r="A290" s="54"/>
      <c r="B290" s="54"/>
      <c r="C290" s="54"/>
      <c r="D290" s="54"/>
      <c r="E290" s="54"/>
      <c r="F290" s="5"/>
      <c r="G290" s="320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</row>
    <row r="291" spans="1:148" x14ac:dyDescent="0.25">
      <c r="A291" s="54"/>
      <c r="B291" s="54"/>
      <c r="C291" s="54"/>
      <c r="D291" s="54"/>
      <c r="E291" s="54"/>
      <c r="F291" s="5"/>
      <c r="G291" s="320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</row>
    <row r="292" spans="1:148" x14ac:dyDescent="0.25">
      <c r="A292" s="54"/>
      <c r="B292" s="54"/>
      <c r="C292" s="54"/>
      <c r="D292" s="54"/>
      <c r="E292" s="54"/>
      <c r="F292" s="5"/>
      <c r="G292" s="320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</row>
    <row r="293" spans="1:148" x14ac:dyDescent="0.25">
      <c r="A293" s="54"/>
      <c r="B293" s="54"/>
      <c r="C293" s="54"/>
      <c r="D293" s="54"/>
      <c r="E293" s="54"/>
      <c r="F293" s="5"/>
      <c r="G293" s="320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</row>
    <row r="294" spans="1:148" x14ac:dyDescent="0.25">
      <c r="A294" s="54"/>
      <c r="B294" s="54"/>
      <c r="C294" s="54"/>
      <c r="D294" s="54"/>
      <c r="E294" s="54"/>
      <c r="F294" s="5"/>
      <c r="G294" s="320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</row>
    <row r="295" spans="1:148" x14ac:dyDescent="0.25">
      <c r="A295" s="54"/>
      <c r="B295" s="54"/>
      <c r="C295" s="54"/>
      <c r="D295" s="54"/>
      <c r="E295" s="54"/>
      <c r="F295" s="5"/>
      <c r="G295" s="320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</row>
    <row r="296" spans="1:148" x14ac:dyDescent="0.25">
      <c r="A296" s="54"/>
      <c r="B296" s="54"/>
      <c r="C296" s="54"/>
      <c r="D296" s="54"/>
      <c r="E296" s="54"/>
      <c r="F296" s="5"/>
      <c r="G296" s="320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</row>
    <row r="297" spans="1:148" x14ac:dyDescent="0.25">
      <c r="A297" s="54"/>
      <c r="B297" s="54"/>
      <c r="C297" s="54"/>
      <c r="D297" s="54"/>
      <c r="E297" s="54"/>
      <c r="F297" s="5"/>
      <c r="G297" s="320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</row>
    <row r="298" spans="1:148" x14ac:dyDescent="0.25">
      <c r="A298" s="54"/>
      <c r="B298" s="54"/>
      <c r="C298" s="54"/>
      <c r="D298" s="54"/>
      <c r="E298" s="54"/>
      <c r="F298" s="5"/>
      <c r="G298" s="320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</row>
    <row r="299" spans="1:148" x14ac:dyDescent="0.25">
      <c r="A299" s="54"/>
      <c r="B299" s="54"/>
      <c r="C299" s="54"/>
      <c r="D299" s="54"/>
      <c r="E299" s="54"/>
      <c r="F299" s="5"/>
      <c r="G299" s="320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</row>
    <row r="300" spans="1:148" x14ac:dyDescent="0.25">
      <c r="A300" s="54"/>
      <c r="B300" s="54"/>
      <c r="C300" s="54"/>
      <c r="D300" s="54"/>
      <c r="E300" s="54"/>
      <c r="F300" s="5"/>
      <c r="G300" s="320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</row>
    <row r="301" spans="1:148" x14ac:dyDescent="0.25">
      <c r="A301" s="54"/>
      <c r="B301" s="54"/>
      <c r="C301" s="54"/>
      <c r="D301" s="54"/>
      <c r="E301" s="54"/>
      <c r="F301" s="5"/>
      <c r="G301" s="320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</row>
    <row r="302" spans="1:148" x14ac:dyDescent="0.25">
      <c r="A302" s="54"/>
      <c r="B302" s="54"/>
      <c r="C302" s="54"/>
      <c r="D302" s="54"/>
      <c r="E302" s="54"/>
      <c r="F302" s="5"/>
      <c r="G302" s="320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</row>
    <row r="303" spans="1:148" x14ac:dyDescent="0.25">
      <c r="A303" s="54"/>
      <c r="B303" s="54"/>
      <c r="C303" s="54"/>
      <c r="D303" s="54"/>
      <c r="E303" s="54"/>
      <c r="F303" s="5"/>
      <c r="G303" s="320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</row>
    <row r="304" spans="1:148" x14ac:dyDescent="0.25">
      <c r="A304" s="54"/>
      <c r="B304" s="54"/>
      <c r="C304" s="54"/>
      <c r="D304" s="54"/>
      <c r="E304" s="54"/>
      <c r="F304" s="5"/>
      <c r="G304" s="320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</row>
    <row r="305" spans="1:148" x14ac:dyDescent="0.25">
      <c r="A305" s="54"/>
      <c r="B305" s="54"/>
      <c r="C305" s="54"/>
      <c r="D305" s="54"/>
      <c r="E305" s="54"/>
      <c r="F305" s="5"/>
      <c r="G305" s="320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</row>
    <row r="306" spans="1:148" x14ac:dyDescent="0.25">
      <c r="A306" s="54"/>
      <c r="B306" s="54"/>
      <c r="C306" s="54"/>
      <c r="D306" s="54"/>
      <c r="E306" s="54"/>
      <c r="F306" s="5"/>
      <c r="G306" s="320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</row>
    <row r="307" spans="1:148" x14ac:dyDescent="0.25">
      <c r="A307" s="54"/>
      <c r="B307" s="54"/>
      <c r="C307" s="54"/>
      <c r="D307" s="54"/>
      <c r="E307" s="54"/>
      <c r="F307" s="5"/>
      <c r="G307" s="320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</row>
    <row r="308" spans="1:148" x14ac:dyDescent="0.25">
      <c r="A308" s="54"/>
      <c r="B308" s="54"/>
      <c r="C308" s="54"/>
      <c r="D308" s="54"/>
      <c r="E308" s="54"/>
      <c r="F308" s="5"/>
      <c r="G308" s="320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</row>
    <row r="309" spans="1:148" x14ac:dyDescent="0.25">
      <c r="A309" s="54"/>
      <c r="B309" s="54"/>
      <c r="C309" s="54"/>
      <c r="D309" s="54"/>
      <c r="E309" s="54"/>
      <c r="F309" s="5"/>
      <c r="G309" s="320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</row>
    <row r="310" spans="1:148" x14ac:dyDescent="0.25">
      <c r="A310" s="54"/>
      <c r="B310" s="54"/>
      <c r="C310" s="54"/>
      <c r="D310" s="54"/>
      <c r="E310" s="54"/>
      <c r="F310" s="5"/>
      <c r="G310" s="320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</row>
    <row r="311" spans="1:148" x14ac:dyDescent="0.25">
      <c r="A311" s="54"/>
      <c r="B311" s="54"/>
      <c r="C311" s="54"/>
      <c r="D311" s="54"/>
      <c r="E311" s="54"/>
      <c r="F311" s="5"/>
      <c r="G311" s="320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</row>
    <row r="312" spans="1:148" x14ac:dyDescent="0.25">
      <c r="A312" s="54"/>
      <c r="B312" s="54"/>
      <c r="C312" s="54"/>
      <c r="D312" s="54"/>
      <c r="E312" s="54"/>
      <c r="F312" s="5"/>
      <c r="G312" s="320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</row>
    <row r="313" spans="1:148" x14ac:dyDescent="0.25">
      <c r="A313" s="54"/>
      <c r="B313" s="54"/>
      <c r="C313" s="54"/>
      <c r="D313" s="54"/>
      <c r="E313" s="54"/>
      <c r="F313" s="5"/>
      <c r="G313" s="320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</row>
    <row r="314" spans="1:148" x14ac:dyDescent="0.25">
      <c r="A314" s="54"/>
      <c r="B314" s="54"/>
      <c r="C314" s="54"/>
      <c r="D314" s="54"/>
      <c r="E314" s="54"/>
      <c r="F314" s="5"/>
      <c r="G314" s="320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</row>
    <row r="315" spans="1:148" x14ac:dyDescent="0.25">
      <c r="A315" s="54"/>
      <c r="B315" s="54"/>
      <c r="C315" s="54"/>
      <c r="D315" s="54"/>
      <c r="E315" s="54"/>
      <c r="F315" s="5"/>
      <c r="G315" s="320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</row>
    <row r="316" spans="1:148" x14ac:dyDescent="0.25">
      <c r="A316" s="54"/>
      <c r="B316" s="54"/>
      <c r="C316" s="54"/>
      <c r="D316" s="54"/>
      <c r="E316" s="54"/>
      <c r="F316" s="5"/>
      <c r="G316" s="320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</row>
    <row r="317" spans="1:148" x14ac:dyDescent="0.25">
      <c r="A317" s="54"/>
      <c r="B317" s="54"/>
      <c r="C317" s="54"/>
      <c r="D317" s="54"/>
      <c r="E317" s="54"/>
      <c r="F317" s="5"/>
      <c r="G317" s="320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</row>
    <row r="318" spans="1:148" x14ac:dyDescent="0.25">
      <c r="A318" s="54"/>
      <c r="B318" s="54"/>
      <c r="C318" s="54"/>
      <c r="D318" s="54"/>
      <c r="E318" s="54"/>
      <c r="F318" s="5"/>
      <c r="G318" s="320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</row>
    <row r="319" spans="1:148" x14ac:dyDescent="0.25">
      <c r="A319" s="54"/>
      <c r="B319" s="54"/>
      <c r="C319" s="54"/>
      <c r="D319" s="54"/>
      <c r="E319" s="54"/>
      <c r="F319" s="5"/>
      <c r="G319" s="320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</row>
    <row r="320" spans="1:148" x14ac:dyDescent="0.25">
      <c r="A320" s="54"/>
      <c r="B320" s="54"/>
      <c r="C320" s="54"/>
      <c r="D320" s="54"/>
      <c r="E320" s="54"/>
      <c r="F320" s="5"/>
      <c r="G320" s="320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</row>
    <row r="321" spans="1:148" x14ac:dyDescent="0.25">
      <c r="A321" s="54"/>
      <c r="B321" s="54"/>
      <c r="C321" s="54"/>
      <c r="D321" s="54"/>
      <c r="E321" s="54"/>
      <c r="F321" s="5"/>
      <c r="G321" s="320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</row>
    <row r="322" spans="1:148" x14ac:dyDescent="0.25">
      <c r="A322" s="54"/>
      <c r="B322" s="54"/>
      <c r="C322" s="54"/>
      <c r="D322" s="54"/>
      <c r="E322" s="54"/>
      <c r="F322" s="5"/>
      <c r="G322" s="320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</row>
    <row r="323" spans="1:148" x14ac:dyDescent="0.25">
      <c r="A323" s="54"/>
      <c r="B323" s="54"/>
      <c r="C323" s="54"/>
      <c r="D323" s="54"/>
      <c r="E323" s="54"/>
      <c r="F323" s="5"/>
      <c r="G323" s="320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</row>
    <row r="324" spans="1:148" x14ac:dyDescent="0.25">
      <c r="A324" s="54"/>
      <c r="B324" s="54"/>
      <c r="C324" s="54"/>
      <c r="D324" s="54"/>
      <c r="E324" s="54"/>
      <c r="F324" s="5"/>
      <c r="G324" s="320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</row>
    <row r="325" spans="1:148" x14ac:dyDescent="0.25">
      <c r="A325" s="54"/>
      <c r="B325" s="54"/>
      <c r="C325" s="54"/>
      <c r="D325" s="54"/>
      <c r="E325" s="54"/>
      <c r="F325" s="5"/>
      <c r="G325" s="320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</row>
    <row r="326" spans="1:148" x14ac:dyDescent="0.25">
      <c r="A326" s="54"/>
      <c r="B326" s="54"/>
      <c r="C326" s="54"/>
      <c r="D326" s="54"/>
      <c r="E326" s="54"/>
      <c r="F326" s="5"/>
      <c r="G326" s="320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</row>
    <row r="327" spans="1:148" x14ac:dyDescent="0.25">
      <c r="A327" s="54"/>
      <c r="B327" s="54"/>
      <c r="C327" s="54"/>
      <c r="D327" s="54"/>
      <c r="E327" s="54"/>
      <c r="F327" s="5"/>
      <c r="G327" s="320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</row>
    <row r="328" spans="1:148" x14ac:dyDescent="0.25">
      <c r="A328" s="54"/>
      <c r="B328" s="54"/>
      <c r="C328" s="54"/>
      <c r="D328" s="54"/>
      <c r="E328" s="54"/>
      <c r="F328" s="5"/>
      <c r="G328" s="320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</row>
    <row r="329" spans="1:148" x14ac:dyDescent="0.25">
      <c r="A329" s="54"/>
      <c r="B329" s="54"/>
      <c r="C329" s="54"/>
      <c r="D329" s="54"/>
      <c r="E329" s="54"/>
      <c r="F329" s="5"/>
      <c r="G329" s="320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</row>
    <row r="330" spans="1:148" x14ac:dyDescent="0.25">
      <c r="A330" s="54"/>
      <c r="B330" s="54"/>
      <c r="C330" s="54"/>
      <c r="D330" s="54"/>
      <c r="E330" s="54"/>
      <c r="F330" s="5"/>
      <c r="G330" s="320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</row>
    <row r="331" spans="1:148" x14ac:dyDescent="0.25">
      <c r="A331" s="54"/>
      <c r="B331" s="54"/>
      <c r="C331" s="54"/>
      <c r="D331" s="54"/>
      <c r="E331" s="54"/>
      <c r="F331" s="5"/>
      <c r="G331" s="320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</row>
    <row r="332" spans="1:148" x14ac:dyDescent="0.25">
      <c r="A332" s="54"/>
      <c r="B332" s="54"/>
      <c r="C332" s="54"/>
      <c r="D332" s="54"/>
      <c r="E332" s="54"/>
      <c r="F332" s="5"/>
      <c r="G332" s="320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</row>
    <row r="333" spans="1:148" x14ac:dyDescent="0.25">
      <c r="A333" s="54"/>
      <c r="B333" s="54"/>
      <c r="C333" s="54"/>
      <c r="D333" s="54"/>
      <c r="E333" s="54"/>
      <c r="F333" s="5"/>
      <c r="G333" s="320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</row>
    <row r="334" spans="1:148" x14ac:dyDescent="0.25">
      <c r="A334" s="54"/>
      <c r="B334" s="54"/>
      <c r="C334" s="54"/>
      <c r="D334" s="54"/>
      <c r="E334" s="54"/>
      <c r="F334" s="5"/>
      <c r="G334" s="320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</row>
    <row r="335" spans="1:148" x14ac:dyDescent="0.25">
      <c r="A335" s="54"/>
      <c r="B335" s="54"/>
      <c r="C335" s="54"/>
      <c r="D335" s="54"/>
      <c r="E335" s="54"/>
      <c r="F335" s="5"/>
      <c r="G335" s="320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</row>
    <row r="336" spans="1:148" x14ac:dyDescent="0.25">
      <c r="A336" s="54"/>
      <c r="B336" s="54"/>
      <c r="C336" s="54"/>
      <c r="D336" s="54"/>
      <c r="E336" s="54"/>
      <c r="F336" s="5"/>
      <c r="G336" s="320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</row>
    <row r="337" spans="1:148" x14ac:dyDescent="0.25">
      <c r="A337" s="54"/>
      <c r="B337" s="54"/>
      <c r="C337" s="54"/>
      <c r="D337" s="54"/>
      <c r="E337" s="54"/>
      <c r="F337" s="5"/>
      <c r="G337" s="320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</row>
    <row r="338" spans="1:148" x14ac:dyDescent="0.25">
      <c r="A338" s="54"/>
      <c r="B338" s="54"/>
      <c r="C338" s="54"/>
      <c r="D338" s="54"/>
      <c r="E338" s="54"/>
      <c r="F338" s="5"/>
      <c r="G338" s="320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</row>
    <row r="339" spans="1:148" x14ac:dyDescent="0.25">
      <c r="A339" s="54"/>
      <c r="B339" s="54"/>
      <c r="C339" s="54"/>
      <c r="D339" s="54"/>
      <c r="E339" s="54"/>
      <c r="F339" s="5"/>
      <c r="G339" s="320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</row>
    <row r="340" spans="1:148" x14ac:dyDescent="0.25">
      <c r="A340" s="54"/>
      <c r="B340" s="54"/>
      <c r="C340" s="54"/>
      <c r="D340" s="54"/>
      <c r="E340" s="54"/>
      <c r="F340" s="5"/>
      <c r="G340" s="320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</row>
    <row r="341" spans="1:148" x14ac:dyDescent="0.25">
      <c r="A341" s="54"/>
      <c r="B341" s="54"/>
      <c r="C341" s="54"/>
      <c r="D341" s="54"/>
      <c r="E341" s="54"/>
      <c r="F341" s="5"/>
      <c r="G341" s="320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</row>
    <row r="342" spans="1:148" x14ac:dyDescent="0.25">
      <c r="A342" s="54"/>
      <c r="B342" s="54"/>
      <c r="C342" s="54"/>
      <c r="D342" s="54"/>
      <c r="E342" s="54"/>
      <c r="F342" s="5"/>
      <c r="G342" s="320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</row>
    <row r="343" spans="1:148" x14ac:dyDescent="0.25">
      <c r="A343" s="54"/>
      <c r="B343" s="54"/>
      <c r="C343" s="54"/>
      <c r="D343" s="54"/>
      <c r="E343" s="54"/>
      <c r="F343" s="5"/>
      <c r="G343" s="320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</row>
    <row r="344" spans="1:148" x14ac:dyDescent="0.25">
      <c r="A344" s="54"/>
      <c r="B344" s="54"/>
      <c r="C344" s="54"/>
      <c r="D344" s="54"/>
      <c r="E344" s="54"/>
      <c r="F344" s="5"/>
      <c r="G344" s="320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</row>
    <row r="345" spans="1:148" x14ac:dyDescent="0.25">
      <c r="A345" s="54"/>
      <c r="B345" s="54"/>
      <c r="C345" s="54"/>
      <c r="D345" s="54"/>
      <c r="E345" s="54"/>
      <c r="F345" s="5"/>
      <c r="G345" s="320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</row>
    <row r="346" spans="1:148" x14ac:dyDescent="0.25">
      <c r="A346" s="54"/>
      <c r="B346" s="54"/>
      <c r="C346" s="54"/>
      <c r="D346" s="54"/>
      <c r="E346" s="54"/>
      <c r="F346" s="5"/>
      <c r="G346" s="320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</row>
    <row r="347" spans="1:148" x14ac:dyDescent="0.25">
      <c r="A347" s="54"/>
      <c r="B347" s="54"/>
      <c r="C347" s="54"/>
      <c r="D347" s="54"/>
      <c r="E347" s="54"/>
      <c r="F347" s="5"/>
      <c r="G347" s="320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</row>
    <row r="348" spans="1:148" x14ac:dyDescent="0.25">
      <c r="A348" s="54"/>
      <c r="B348" s="54"/>
      <c r="C348" s="54"/>
      <c r="D348" s="54"/>
      <c r="E348" s="54"/>
      <c r="F348" s="5"/>
      <c r="G348" s="320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</row>
    <row r="349" spans="1:148" x14ac:dyDescent="0.25">
      <c r="A349" s="54"/>
      <c r="B349" s="54"/>
      <c r="C349" s="54"/>
      <c r="D349" s="54"/>
      <c r="E349" s="54"/>
      <c r="F349" s="5"/>
      <c r="G349" s="320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</row>
    <row r="350" spans="1:148" x14ac:dyDescent="0.25">
      <c r="A350" s="54"/>
      <c r="B350" s="54"/>
      <c r="C350" s="54"/>
      <c r="D350" s="54"/>
      <c r="E350" s="54"/>
      <c r="F350" s="5"/>
      <c r="G350" s="320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</row>
    <row r="351" spans="1:148" x14ac:dyDescent="0.25">
      <c r="A351" s="54"/>
      <c r="B351" s="54"/>
      <c r="C351" s="54"/>
      <c r="D351" s="54"/>
      <c r="E351" s="54"/>
      <c r="F351" s="5"/>
      <c r="G351" s="320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</row>
    <row r="352" spans="1:148" x14ac:dyDescent="0.25">
      <c r="A352" s="54"/>
      <c r="B352" s="54"/>
      <c r="C352" s="54"/>
      <c r="D352" s="54"/>
      <c r="E352" s="54"/>
      <c r="F352" s="5"/>
      <c r="G352" s="320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</row>
    <row r="353" spans="1:148" x14ac:dyDescent="0.25">
      <c r="A353" s="54"/>
      <c r="B353" s="54"/>
      <c r="C353" s="54"/>
      <c r="D353" s="54"/>
      <c r="E353" s="54"/>
      <c r="F353" s="5"/>
      <c r="G353" s="320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</row>
    <row r="354" spans="1:148" x14ac:dyDescent="0.25">
      <c r="A354" s="54"/>
      <c r="B354" s="54"/>
      <c r="C354" s="54"/>
      <c r="D354" s="54"/>
      <c r="E354" s="54"/>
      <c r="F354" s="5"/>
      <c r="G354" s="320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</row>
    <row r="355" spans="1:148" x14ac:dyDescent="0.25">
      <c r="A355" s="54"/>
      <c r="B355" s="54"/>
      <c r="C355" s="54"/>
      <c r="D355" s="54"/>
      <c r="E355" s="54"/>
      <c r="F355" s="5"/>
      <c r="G355" s="320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</row>
    <row r="356" spans="1:148" x14ac:dyDescent="0.25">
      <c r="A356" s="54"/>
      <c r="B356" s="54"/>
      <c r="C356" s="54"/>
      <c r="D356" s="54"/>
      <c r="E356" s="54"/>
      <c r="F356" s="5"/>
      <c r="G356" s="320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</row>
    <row r="357" spans="1:148" x14ac:dyDescent="0.25">
      <c r="A357" s="54"/>
      <c r="B357" s="54"/>
      <c r="C357" s="54"/>
      <c r="D357" s="54"/>
      <c r="E357" s="54"/>
      <c r="F357" s="5"/>
      <c r="G357" s="320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</row>
    <row r="358" spans="1:148" x14ac:dyDescent="0.25">
      <c r="A358" s="54"/>
      <c r="B358" s="54"/>
      <c r="C358" s="54"/>
      <c r="D358" s="54"/>
      <c r="E358" s="54"/>
      <c r="F358" s="5"/>
      <c r="G358" s="320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</row>
    <row r="359" spans="1:148" x14ac:dyDescent="0.25">
      <c r="A359" s="54"/>
      <c r="B359" s="54"/>
      <c r="C359" s="54"/>
      <c r="D359" s="54"/>
      <c r="E359" s="54"/>
      <c r="F359" s="5"/>
      <c r="G359" s="320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</row>
    <row r="360" spans="1:148" x14ac:dyDescent="0.25">
      <c r="A360" s="54"/>
      <c r="B360" s="54"/>
      <c r="C360" s="54"/>
      <c r="D360" s="54"/>
      <c r="E360" s="54"/>
      <c r="F360" s="5"/>
      <c r="G360" s="320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</row>
    <row r="361" spans="1:148" x14ac:dyDescent="0.25">
      <c r="A361" s="54"/>
      <c r="B361" s="54"/>
      <c r="C361" s="54"/>
      <c r="D361" s="54"/>
      <c r="E361" s="54"/>
      <c r="F361" s="5"/>
      <c r="G361" s="320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</row>
    <row r="362" spans="1:148" x14ac:dyDescent="0.25">
      <c r="A362" s="54"/>
      <c r="B362" s="54"/>
      <c r="C362" s="54"/>
      <c r="D362" s="54"/>
      <c r="E362" s="54"/>
      <c r="F362" s="5"/>
      <c r="G362" s="320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</row>
    <row r="363" spans="1:148" x14ac:dyDescent="0.25">
      <c r="A363" s="54"/>
      <c r="B363" s="54"/>
      <c r="C363" s="54"/>
      <c r="D363" s="54"/>
      <c r="E363" s="54"/>
      <c r="F363" s="5"/>
      <c r="G363" s="320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</row>
    <row r="364" spans="1:148" x14ac:dyDescent="0.25">
      <c r="A364" s="54"/>
      <c r="B364" s="54"/>
      <c r="C364" s="54"/>
      <c r="D364" s="54"/>
      <c r="E364" s="54"/>
      <c r="F364" s="5"/>
      <c r="G364" s="320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</row>
    <row r="365" spans="1:148" x14ac:dyDescent="0.25">
      <c r="A365" s="54"/>
      <c r="B365" s="54"/>
      <c r="C365" s="54"/>
      <c r="D365" s="54"/>
      <c r="E365" s="54"/>
      <c r="F365" s="5"/>
      <c r="G365" s="320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</row>
    <row r="366" spans="1:148" x14ac:dyDescent="0.25">
      <c r="A366" s="54"/>
      <c r="B366" s="54"/>
      <c r="C366" s="54"/>
      <c r="D366" s="54"/>
      <c r="E366" s="54"/>
      <c r="F366" s="5"/>
      <c r="G366" s="320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</row>
    <row r="367" spans="1:148" x14ac:dyDescent="0.25">
      <c r="A367" s="54"/>
      <c r="B367" s="54"/>
      <c r="C367" s="54"/>
      <c r="D367" s="54"/>
      <c r="E367" s="54"/>
      <c r="F367" s="5"/>
      <c r="G367" s="320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</row>
    <row r="368" spans="1:148" x14ac:dyDescent="0.25">
      <c r="A368" s="54"/>
      <c r="B368" s="54"/>
      <c r="C368" s="54"/>
      <c r="D368" s="54"/>
      <c r="E368" s="54"/>
      <c r="F368" s="5"/>
      <c r="G368" s="320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</row>
    <row r="369" spans="1:148" x14ac:dyDescent="0.25">
      <c r="A369" s="54"/>
      <c r="B369" s="54"/>
      <c r="C369" s="54"/>
      <c r="D369" s="54"/>
      <c r="E369" s="54"/>
      <c r="F369" s="5"/>
      <c r="G369" s="320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</row>
    <row r="370" spans="1:148" x14ac:dyDescent="0.25">
      <c r="A370" s="54"/>
      <c r="B370" s="54"/>
      <c r="C370" s="54"/>
      <c r="D370" s="54"/>
      <c r="E370" s="54"/>
      <c r="F370" s="5"/>
      <c r="G370" s="320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</row>
    <row r="371" spans="1:148" x14ac:dyDescent="0.25">
      <c r="A371" s="54"/>
      <c r="B371" s="54"/>
      <c r="C371" s="54"/>
      <c r="D371" s="54"/>
      <c r="E371" s="54"/>
      <c r="F371" s="5"/>
      <c r="G371" s="320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</row>
    <row r="372" spans="1:148" x14ac:dyDescent="0.25">
      <c r="A372" s="54"/>
      <c r="B372" s="54"/>
      <c r="C372" s="54"/>
      <c r="D372" s="54"/>
      <c r="E372" s="54"/>
      <c r="F372" s="5"/>
      <c r="G372" s="320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</row>
    <row r="373" spans="1:148" x14ac:dyDescent="0.25">
      <c r="A373" s="54"/>
      <c r="B373" s="54"/>
      <c r="C373" s="54"/>
      <c r="D373" s="54"/>
      <c r="E373" s="54"/>
      <c r="F373" s="5"/>
      <c r="G373" s="320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</row>
    <row r="374" spans="1:148" x14ac:dyDescent="0.25">
      <c r="A374" s="54"/>
      <c r="B374" s="54"/>
      <c r="C374" s="54"/>
      <c r="D374" s="54"/>
      <c r="E374" s="54"/>
      <c r="F374" s="5"/>
      <c r="G374" s="320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</row>
    <row r="375" spans="1:148" x14ac:dyDescent="0.25">
      <c r="A375" s="54"/>
      <c r="B375" s="54"/>
      <c r="C375" s="54"/>
      <c r="D375" s="54"/>
      <c r="E375" s="54"/>
      <c r="F375" s="5"/>
      <c r="G375" s="320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</row>
    <row r="376" spans="1:148" x14ac:dyDescent="0.25">
      <c r="A376" s="54"/>
      <c r="B376" s="54"/>
      <c r="C376" s="54"/>
      <c r="D376" s="54"/>
      <c r="E376" s="54"/>
      <c r="F376" s="5"/>
      <c r="G376" s="320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</row>
    <row r="377" spans="1:148" x14ac:dyDescent="0.25">
      <c r="A377" s="54"/>
      <c r="B377" s="54"/>
      <c r="C377" s="54"/>
      <c r="D377" s="54"/>
      <c r="E377" s="54"/>
      <c r="F377" s="5"/>
      <c r="G377" s="320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</row>
    <row r="378" spans="1:148" x14ac:dyDescent="0.25">
      <c r="A378" s="54"/>
      <c r="B378" s="54"/>
      <c r="C378" s="54"/>
      <c r="D378" s="54"/>
      <c r="E378" s="54"/>
      <c r="F378" s="5"/>
      <c r="G378" s="320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</row>
    <row r="379" spans="1:148" x14ac:dyDescent="0.25">
      <c r="A379" s="54"/>
      <c r="B379" s="54"/>
      <c r="C379" s="54"/>
      <c r="D379" s="54"/>
      <c r="E379" s="54"/>
      <c r="F379" s="5"/>
      <c r="G379" s="320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</row>
    <row r="380" spans="1:148" x14ac:dyDescent="0.25">
      <c r="A380" s="54"/>
      <c r="B380" s="54"/>
      <c r="C380" s="54"/>
      <c r="D380" s="54"/>
      <c r="E380" s="54"/>
      <c r="F380" s="5"/>
      <c r="G380" s="320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</row>
    <row r="381" spans="1:148" x14ac:dyDescent="0.25">
      <c r="A381" s="54"/>
      <c r="B381" s="54"/>
      <c r="C381" s="54"/>
      <c r="D381" s="54"/>
      <c r="E381" s="54"/>
      <c r="F381" s="5"/>
      <c r="G381" s="320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</row>
    <row r="382" spans="1:148" x14ac:dyDescent="0.25">
      <c r="A382" s="54"/>
      <c r="B382" s="54"/>
      <c r="C382" s="54"/>
      <c r="D382" s="54"/>
      <c r="E382" s="54"/>
      <c r="F382" s="5"/>
      <c r="G382" s="320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</row>
    <row r="383" spans="1:148" x14ac:dyDescent="0.25">
      <c r="A383" s="54"/>
      <c r="B383" s="54"/>
      <c r="C383" s="54"/>
      <c r="D383" s="54"/>
      <c r="E383" s="54"/>
      <c r="F383" s="5"/>
      <c r="G383" s="320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</row>
    <row r="384" spans="1:148" x14ac:dyDescent="0.25">
      <c r="A384" s="54"/>
      <c r="B384" s="54"/>
      <c r="C384" s="54"/>
      <c r="D384" s="54"/>
      <c r="E384" s="54"/>
      <c r="F384" s="5"/>
      <c r="G384" s="320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</row>
    <row r="385" spans="1:148" x14ac:dyDescent="0.25">
      <c r="A385" s="54"/>
      <c r="B385" s="54"/>
      <c r="C385" s="54"/>
      <c r="D385" s="54"/>
      <c r="E385" s="54"/>
      <c r="F385" s="5"/>
      <c r="G385" s="320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</row>
    <row r="386" spans="1:148" x14ac:dyDescent="0.25">
      <c r="A386" s="54"/>
      <c r="B386" s="54"/>
      <c r="C386" s="54"/>
      <c r="D386" s="54"/>
      <c r="E386" s="54"/>
      <c r="F386" s="5"/>
      <c r="G386" s="320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</row>
    <row r="387" spans="1:148" x14ac:dyDescent="0.25">
      <c r="A387" s="54"/>
      <c r="B387" s="54"/>
      <c r="C387" s="54"/>
      <c r="D387" s="54"/>
      <c r="E387" s="54"/>
      <c r="F387" s="5"/>
      <c r="G387" s="320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</row>
    <row r="388" spans="1:148" x14ac:dyDescent="0.25">
      <c r="A388" s="54"/>
      <c r="B388" s="54"/>
      <c r="C388" s="54"/>
      <c r="D388" s="54"/>
      <c r="E388" s="54"/>
      <c r="F388" s="5"/>
      <c r="G388" s="320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</row>
    <row r="389" spans="1:148" x14ac:dyDescent="0.25">
      <c r="A389" s="54"/>
      <c r="B389" s="54"/>
      <c r="C389" s="54"/>
      <c r="D389" s="54"/>
      <c r="E389" s="54"/>
      <c r="F389" s="5"/>
      <c r="G389" s="320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</row>
    <row r="390" spans="1:148" x14ac:dyDescent="0.25">
      <c r="A390" s="54"/>
      <c r="B390" s="54"/>
      <c r="C390" s="54"/>
      <c r="D390" s="54"/>
      <c r="E390" s="54"/>
      <c r="F390" s="5"/>
      <c r="G390" s="320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</row>
    <row r="391" spans="1:148" x14ac:dyDescent="0.25">
      <c r="A391" s="54"/>
      <c r="B391" s="54"/>
      <c r="C391" s="54"/>
      <c r="D391" s="54"/>
      <c r="E391" s="54"/>
      <c r="F391" s="5"/>
      <c r="G391" s="320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</row>
    <row r="392" spans="1:148" x14ac:dyDescent="0.25">
      <c r="A392" s="54"/>
      <c r="B392" s="54"/>
      <c r="C392" s="54"/>
      <c r="D392" s="54"/>
      <c r="E392" s="54"/>
      <c r="F392" s="5"/>
      <c r="G392" s="320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</row>
    <row r="393" spans="1:148" x14ac:dyDescent="0.25">
      <c r="A393" s="54"/>
      <c r="B393" s="54"/>
      <c r="C393" s="54"/>
      <c r="D393" s="54"/>
      <c r="E393" s="54"/>
      <c r="F393" s="5"/>
      <c r="G393" s="320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</row>
    <row r="394" spans="1:148" x14ac:dyDescent="0.25">
      <c r="A394" s="54"/>
      <c r="B394" s="54"/>
      <c r="C394" s="54"/>
      <c r="D394" s="54"/>
      <c r="E394" s="54"/>
      <c r="F394" s="5"/>
      <c r="G394" s="320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</row>
    <row r="395" spans="1:148" x14ac:dyDescent="0.25">
      <c r="A395" s="54"/>
      <c r="B395" s="54"/>
      <c r="C395" s="54"/>
      <c r="D395" s="54"/>
      <c r="E395" s="54"/>
      <c r="F395" s="5"/>
      <c r="G395" s="320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</row>
    <row r="396" spans="1:148" x14ac:dyDescent="0.25">
      <c r="A396" s="54"/>
      <c r="B396" s="54"/>
      <c r="C396" s="54"/>
      <c r="D396" s="54"/>
      <c r="E396" s="54"/>
      <c r="F396" s="5"/>
      <c r="G396" s="320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</row>
    <row r="397" spans="1:148" x14ac:dyDescent="0.25">
      <c r="A397" s="54"/>
      <c r="B397" s="54"/>
      <c r="C397" s="54"/>
      <c r="D397" s="54"/>
      <c r="E397" s="54"/>
      <c r="F397" s="5"/>
      <c r="G397" s="320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</row>
    <row r="398" spans="1:148" x14ac:dyDescent="0.25">
      <c r="A398" s="54"/>
      <c r="B398" s="54"/>
      <c r="C398" s="54"/>
      <c r="D398" s="54"/>
      <c r="E398" s="54"/>
      <c r="F398" s="5"/>
      <c r="G398" s="320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</row>
    <row r="399" spans="1:148" x14ac:dyDescent="0.25">
      <c r="A399" s="54"/>
      <c r="B399" s="54"/>
      <c r="C399" s="54"/>
      <c r="D399" s="54"/>
      <c r="E399" s="54"/>
      <c r="F399" s="5"/>
      <c r="G399" s="320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</row>
    <row r="400" spans="1:148" x14ac:dyDescent="0.25">
      <c r="A400" s="54"/>
      <c r="B400" s="54"/>
      <c r="C400" s="54"/>
      <c r="D400" s="54"/>
      <c r="E400" s="54"/>
      <c r="F400" s="5"/>
      <c r="G400" s="320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</row>
    <row r="401" spans="1:148" x14ac:dyDescent="0.25">
      <c r="A401" s="54"/>
      <c r="B401" s="54"/>
      <c r="C401" s="54"/>
      <c r="D401" s="54"/>
      <c r="E401" s="54"/>
      <c r="F401" s="5"/>
      <c r="G401" s="320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</row>
    <row r="402" spans="1:148" x14ac:dyDescent="0.25">
      <c r="A402" s="54"/>
      <c r="B402" s="54"/>
      <c r="C402" s="54"/>
      <c r="D402" s="54"/>
      <c r="E402" s="54"/>
      <c r="F402" s="5"/>
      <c r="G402" s="320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</row>
    <row r="403" spans="1:148" x14ac:dyDescent="0.25">
      <c r="A403" s="54"/>
      <c r="B403" s="54"/>
      <c r="C403" s="54"/>
      <c r="D403" s="54"/>
      <c r="E403" s="54"/>
      <c r="F403" s="5"/>
      <c r="G403" s="320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</row>
    <row r="404" spans="1:148" x14ac:dyDescent="0.25">
      <c r="A404" s="54"/>
      <c r="B404" s="54"/>
      <c r="C404" s="54"/>
      <c r="D404" s="54"/>
      <c r="E404" s="54"/>
      <c r="F404" s="5"/>
      <c r="G404" s="320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</row>
    <row r="405" spans="1:148" x14ac:dyDescent="0.25">
      <c r="A405" s="54"/>
      <c r="B405" s="54"/>
      <c r="C405" s="54"/>
      <c r="D405" s="54"/>
      <c r="E405" s="54"/>
      <c r="F405" s="5"/>
      <c r="G405" s="320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</row>
    <row r="406" spans="1:148" x14ac:dyDescent="0.25">
      <c r="A406" s="54"/>
      <c r="B406" s="54"/>
      <c r="C406" s="54"/>
      <c r="D406" s="54"/>
      <c r="E406" s="54"/>
      <c r="F406" s="5"/>
      <c r="G406" s="320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</row>
    <row r="407" spans="1:148" x14ac:dyDescent="0.25">
      <c r="A407" s="54"/>
      <c r="B407" s="54"/>
      <c r="C407" s="54"/>
      <c r="D407" s="54"/>
      <c r="E407" s="54"/>
      <c r="F407" s="5"/>
      <c r="G407" s="320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</row>
    <row r="408" spans="1:148" x14ac:dyDescent="0.25">
      <c r="A408" s="54"/>
      <c r="B408" s="54"/>
      <c r="C408" s="54"/>
      <c r="D408" s="54"/>
      <c r="E408" s="54"/>
      <c r="F408" s="5"/>
      <c r="G408" s="320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</row>
    <row r="409" spans="1:148" x14ac:dyDescent="0.25">
      <c r="A409" s="54"/>
      <c r="B409" s="54"/>
      <c r="C409" s="54"/>
      <c r="D409" s="54"/>
      <c r="E409" s="54"/>
      <c r="F409" s="5"/>
      <c r="G409" s="320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</row>
    <row r="410" spans="1:148" x14ac:dyDescent="0.25">
      <c r="A410" s="54"/>
      <c r="B410" s="54"/>
      <c r="C410" s="54"/>
      <c r="D410" s="54"/>
      <c r="E410" s="54"/>
      <c r="F410" s="5"/>
      <c r="G410" s="320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</row>
    <row r="411" spans="1:148" x14ac:dyDescent="0.25">
      <c r="A411" s="54"/>
      <c r="B411" s="54"/>
      <c r="C411" s="54"/>
      <c r="D411" s="54"/>
      <c r="E411" s="54"/>
      <c r="F411" s="5"/>
      <c r="G411" s="320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</row>
    <row r="412" spans="1:148" x14ac:dyDescent="0.25">
      <c r="A412" s="54"/>
      <c r="B412" s="54"/>
      <c r="C412" s="54"/>
      <c r="D412" s="54"/>
      <c r="E412" s="54"/>
      <c r="F412" s="5"/>
      <c r="G412" s="320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</row>
    <row r="413" spans="1:148" x14ac:dyDescent="0.25">
      <c r="A413" s="54"/>
      <c r="B413" s="54"/>
      <c r="C413" s="54"/>
      <c r="D413" s="54"/>
      <c r="E413" s="54"/>
      <c r="F413" s="5"/>
      <c r="G413" s="320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</row>
    <row r="414" spans="1:148" x14ac:dyDescent="0.25">
      <c r="A414" s="54"/>
      <c r="B414" s="54"/>
      <c r="C414" s="54"/>
      <c r="D414" s="54"/>
      <c r="E414" s="54"/>
      <c r="F414" s="5"/>
      <c r="G414" s="320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</row>
    <row r="415" spans="1:148" x14ac:dyDescent="0.25">
      <c r="A415" s="54"/>
      <c r="B415" s="54"/>
      <c r="C415" s="54"/>
      <c r="D415" s="54"/>
      <c r="E415" s="54"/>
      <c r="F415" s="5"/>
      <c r="G415" s="320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</row>
    <row r="416" spans="1:148" x14ac:dyDescent="0.25">
      <c r="A416" s="54"/>
      <c r="B416" s="54"/>
      <c r="C416" s="54"/>
      <c r="D416" s="54"/>
      <c r="E416" s="54"/>
      <c r="F416" s="5"/>
      <c r="G416" s="320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</row>
    <row r="417" spans="1:148" x14ac:dyDescent="0.25">
      <c r="A417" s="54"/>
      <c r="B417" s="54"/>
      <c r="C417" s="54"/>
      <c r="D417" s="54"/>
      <c r="E417" s="54"/>
      <c r="F417" s="5"/>
      <c r="G417" s="320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</row>
    <row r="418" spans="1:148" x14ac:dyDescent="0.25">
      <c r="A418" s="54"/>
      <c r="B418" s="54"/>
      <c r="C418" s="54"/>
      <c r="D418" s="54"/>
      <c r="E418" s="54"/>
      <c r="F418" s="5"/>
      <c r="G418" s="320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</row>
    <row r="419" spans="1:148" x14ac:dyDescent="0.25">
      <c r="A419" s="54"/>
      <c r="B419" s="54"/>
      <c r="C419" s="54"/>
      <c r="D419" s="54"/>
      <c r="E419" s="54"/>
      <c r="F419" s="5"/>
      <c r="G419" s="320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</row>
    <row r="420" spans="1:148" x14ac:dyDescent="0.25">
      <c r="A420" s="54"/>
      <c r="B420" s="54"/>
      <c r="C420" s="54"/>
      <c r="D420" s="54"/>
      <c r="E420" s="54"/>
      <c r="F420" s="5"/>
      <c r="G420" s="320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</row>
    <row r="421" spans="1:148" x14ac:dyDescent="0.25">
      <c r="A421" s="54"/>
      <c r="B421" s="54"/>
      <c r="C421" s="54"/>
      <c r="D421" s="54"/>
      <c r="E421" s="54"/>
      <c r="F421" s="5"/>
      <c r="G421" s="320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</row>
    <row r="422" spans="1:148" x14ac:dyDescent="0.25">
      <c r="A422" s="54"/>
      <c r="B422" s="54"/>
      <c r="C422" s="54"/>
      <c r="D422" s="54"/>
      <c r="E422" s="54"/>
      <c r="F422" s="5"/>
      <c r="G422" s="320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</row>
    <row r="423" spans="1:148" x14ac:dyDescent="0.25">
      <c r="A423" s="54"/>
      <c r="B423" s="54"/>
      <c r="C423" s="54"/>
      <c r="D423" s="54"/>
      <c r="E423" s="54"/>
      <c r="F423" s="5"/>
      <c r="G423" s="320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</row>
    <row r="424" spans="1:148" x14ac:dyDescent="0.25">
      <c r="A424" s="54"/>
      <c r="B424" s="54"/>
      <c r="C424" s="54"/>
      <c r="D424" s="54"/>
      <c r="E424" s="54"/>
      <c r="F424" s="5"/>
      <c r="G424" s="320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</row>
    <row r="425" spans="1:148" x14ac:dyDescent="0.25">
      <c r="A425" s="54"/>
      <c r="B425" s="54"/>
      <c r="C425" s="54"/>
      <c r="D425" s="54"/>
      <c r="E425" s="54"/>
      <c r="F425" s="5"/>
      <c r="G425" s="320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</row>
    <row r="426" spans="1:148" x14ac:dyDescent="0.25">
      <c r="A426" s="54"/>
      <c r="B426" s="54"/>
      <c r="C426" s="54"/>
      <c r="D426" s="54"/>
      <c r="E426" s="54"/>
      <c r="F426" s="5"/>
      <c r="G426" s="320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</row>
    <row r="427" spans="1:148" x14ac:dyDescent="0.25">
      <c r="A427" s="54"/>
      <c r="B427" s="54"/>
      <c r="C427" s="54"/>
      <c r="D427" s="54"/>
      <c r="E427" s="54"/>
      <c r="F427" s="5"/>
      <c r="G427" s="320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</row>
    <row r="428" spans="1:148" x14ac:dyDescent="0.25">
      <c r="A428" s="54"/>
      <c r="B428" s="54"/>
      <c r="C428" s="54"/>
      <c r="D428" s="54"/>
      <c r="E428" s="54"/>
      <c r="F428" s="5"/>
      <c r="G428" s="320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</row>
    <row r="429" spans="1:148" x14ac:dyDescent="0.25">
      <c r="A429" s="54"/>
      <c r="B429" s="54"/>
      <c r="C429" s="54"/>
      <c r="D429" s="54"/>
      <c r="E429" s="54"/>
      <c r="F429" s="5"/>
      <c r="G429" s="320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</row>
    <row r="430" spans="1:148" x14ac:dyDescent="0.25">
      <c r="A430" s="54"/>
      <c r="B430" s="54"/>
      <c r="C430" s="54"/>
      <c r="D430" s="54"/>
      <c r="E430" s="54"/>
      <c r="F430" s="5"/>
      <c r="G430" s="320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</row>
    <row r="431" spans="1:148" x14ac:dyDescent="0.25">
      <c r="A431" s="54"/>
      <c r="B431" s="54"/>
      <c r="C431" s="54"/>
      <c r="D431" s="54"/>
      <c r="E431" s="54"/>
      <c r="F431" s="5"/>
      <c r="G431" s="320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</row>
    <row r="432" spans="1:148" x14ac:dyDescent="0.25">
      <c r="A432" s="54"/>
      <c r="B432" s="54"/>
      <c r="C432" s="54"/>
      <c r="D432" s="54"/>
      <c r="E432" s="54"/>
      <c r="F432" s="5"/>
      <c r="G432" s="320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</row>
    <row r="433" spans="1:148" x14ac:dyDescent="0.25">
      <c r="A433" s="54"/>
      <c r="B433" s="54"/>
      <c r="C433" s="54"/>
      <c r="D433" s="54"/>
      <c r="E433" s="54"/>
      <c r="F433" s="5"/>
      <c r="G433" s="320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</row>
    <row r="434" spans="1:148" x14ac:dyDescent="0.25">
      <c r="A434" s="54"/>
      <c r="B434" s="54"/>
      <c r="C434" s="54"/>
      <c r="D434" s="54"/>
      <c r="E434" s="54"/>
      <c r="F434" s="5"/>
      <c r="G434" s="320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</row>
    <row r="435" spans="1:148" x14ac:dyDescent="0.25">
      <c r="A435" s="54"/>
      <c r="B435" s="54"/>
      <c r="C435" s="54"/>
      <c r="D435" s="54"/>
      <c r="E435" s="54"/>
      <c r="F435" s="5"/>
      <c r="G435" s="320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</row>
    <row r="436" spans="1:148" x14ac:dyDescent="0.25">
      <c r="A436" s="54"/>
      <c r="B436" s="54"/>
      <c r="C436" s="54"/>
      <c r="D436" s="54"/>
      <c r="E436" s="54"/>
      <c r="F436" s="5"/>
      <c r="G436" s="320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</row>
    <row r="437" spans="1:148" x14ac:dyDescent="0.25">
      <c r="A437" s="54"/>
      <c r="B437" s="54"/>
      <c r="C437" s="54"/>
      <c r="D437" s="54"/>
      <c r="E437" s="54"/>
      <c r="F437" s="5"/>
      <c r="G437" s="320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</row>
    <row r="438" spans="1:148" x14ac:dyDescent="0.25">
      <c r="A438" s="54"/>
      <c r="B438" s="54"/>
      <c r="C438" s="54"/>
      <c r="D438" s="54"/>
      <c r="E438" s="54"/>
      <c r="F438" s="5"/>
      <c r="G438" s="320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</row>
    <row r="439" spans="1:148" x14ac:dyDescent="0.25">
      <c r="A439" s="54"/>
      <c r="B439" s="54"/>
      <c r="C439" s="54"/>
      <c r="D439" s="54"/>
      <c r="E439" s="54"/>
      <c r="F439" s="5"/>
      <c r="G439" s="320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</row>
    <row r="440" spans="1:148" x14ac:dyDescent="0.25">
      <c r="A440" s="54"/>
      <c r="B440" s="54"/>
      <c r="C440" s="54"/>
      <c r="D440" s="54"/>
      <c r="E440" s="54"/>
      <c r="F440" s="5"/>
      <c r="G440" s="320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</row>
    <row r="441" spans="1:148" x14ac:dyDescent="0.25">
      <c r="A441" s="54"/>
      <c r="B441" s="54"/>
      <c r="C441" s="54"/>
      <c r="D441" s="54"/>
      <c r="E441" s="54"/>
      <c r="F441" s="5"/>
      <c r="G441" s="320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</row>
    <row r="442" spans="1:148" x14ac:dyDescent="0.25">
      <c r="A442" s="54"/>
      <c r="B442" s="54"/>
      <c r="C442" s="54"/>
      <c r="D442" s="54"/>
      <c r="E442" s="54"/>
      <c r="F442" s="5"/>
      <c r="G442" s="320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</row>
    <row r="443" spans="1:148" x14ac:dyDescent="0.25">
      <c r="A443" s="54"/>
      <c r="B443" s="54"/>
      <c r="C443" s="54"/>
      <c r="D443" s="54"/>
      <c r="E443" s="54"/>
      <c r="F443" s="5"/>
      <c r="G443" s="320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</row>
    <row r="444" spans="1:148" x14ac:dyDescent="0.25">
      <c r="A444" s="54"/>
      <c r="B444" s="54"/>
      <c r="C444" s="54"/>
      <c r="D444" s="54"/>
      <c r="E444" s="54"/>
      <c r="F444" s="5"/>
      <c r="G444" s="320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</row>
    <row r="445" spans="1:148" x14ac:dyDescent="0.25">
      <c r="A445" s="54"/>
      <c r="B445" s="54"/>
      <c r="C445" s="54"/>
      <c r="D445" s="54"/>
      <c r="E445" s="54"/>
      <c r="F445" s="5"/>
      <c r="G445" s="320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</row>
    <row r="446" spans="1:148" x14ac:dyDescent="0.25">
      <c r="A446" s="54"/>
      <c r="B446" s="54"/>
      <c r="C446" s="54"/>
      <c r="D446" s="54"/>
      <c r="E446" s="54"/>
      <c r="F446" s="5"/>
      <c r="G446" s="320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</row>
    <row r="447" spans="1:148" x14ac:dyDescent="0.25">
      <c r="A447" s="54"/>
      <c r="B447" s="54"/>
      <c r="C447" s="54"/>
      <c r="D447" s="54"/>
      <c r="E447" s="54"/>
      <c r="F447" s="5"/>
      <c r="G447" s="320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</row>
    <row r="448" spans="1:148" x14ac:dyDescent="0.25">
      <c r="A448" s="54"/>
      <c r="B448" s="54"/>
      <c r="C448" s="54"/>
      <c r="D448" s="54"/>
      <c r="E448" s="54"/>
      <c r="F448" s="5"/>
      <c r="G448" s="320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</row>
    <row r="449" spans="1:148" x14ac:dyDescent="0.25">
      <c r="A449" s="54"/>
      <c r="B449" s="54"/>
      <c r="C449" s="54"/>
      <c r="D449" s="54"/>
      <c r="E449" s="54"/>
      <c r="F449" s="5"/>
      <c r="G449" s="320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</row>
    <row r="450" spans="1:148" x14ac:dyDescent="0.25">
      <c r="A450" s="54"/>
      <c r="B450" s="54"/>
      <c r="C450" s="54"/>
      <c r="D450" s="54"/>
      <c r="E450" s="54"/>
      <c r="F450" s="5"/>
      <c r="G450" s="320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</row>
    <row r="451" spans="1:148" x14ac:dyDescent="0.25">
      <c r="A451" s="54"/>
      <c r="B451" s="54"/>
      <c r="C451" s="54"/>
      <c r="D451" s="54"/>
      <c r="E451" s="54"/>
      <c r="F451" s="5"/>
      <c r="G451" s="320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</row>
    <row r="452" spans="1:148" x14ac:dyDescent="0.25">
      <c r="A452" s="54"/>
      <c r="B452" s="54"/>
      <c r="C452" s="54"/>
      <c r="D452" s="54"/>
      <c r="E452" s="54"/>
      <c r="F452" s="5"/>
      <c r="G452" s="320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</row>
    <row r="453" spans="1:148" x14ac:dyDescent="0.25">
      <c r="A453" s="54"/>
      <c r="B453" s="54"/>
      <c r="C453" s="54"/>
      <c r="D453" s="54"/>
      <c r="E453" s="54"/>
      <c r="F453" s="5"/>
      <c r="G453" s="320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</row>
    <row r="454" spans="1:148" x14ac:dyDescent="0.25">
      <c r="A454" s="54"/>
      <c r="B454" s="54"/>
      <c r="C454" s="54"/>
      <c r="D454" s="54"/>
      <c r="E454" s="54"/>
      <c r="F454" s="5"/>
      <c r="G454" s="320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</row>
    <row r="455" spans="1:148" x14ac:dyDescent="0.25">
      <c r="A455" s="54"/>
      <c r="B455" s="54"/>
      <c r="C455" s="54"/>
      <c r="D455" s="54"/>
      <c r="E455" s="54"/>
      <c r="F455" s="5"/>
      <c r="G455" s="320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</row>
    <row r="456" spans="1:148" x14ac:dyDescent="0.25">
      <c r="A456" s="54"/>
      <c r="B456" s="54"/>
      <c r="C456" s="54"/>
      <c r="D456" s="54"/>
      <c r="E456" s="54"/>
      <c r="F456" s="5"/>
      <c r="G456" s="320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</row>
    <row r="457" spans="1:148" x14ac:dyDescent="0.25">
      <c r="A457" s="54"/>
      <c r="B457" s="54"/>
      <c r="C457" s="54"/>
      <c r="D457" s="54"/>
      <c r="E457" s="54"/>
      <c r="F457" s="5"/>
      <c r="G457" s="320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</row>
    <row r="458" spans="1:148" x14ac:dyDescent="0.25">
      <c r="A458" s="54"/>
      <c r="B458" s="54"/>
      <c r="C458" s="54"/>
      <c r="D458" s="54"/>
      <c r="E458" s="54"/>
      <c r="F458" s="5"/>
      <c r="G458" s="320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</row>
    <row r="459" spans="1:148" x14ac:dyDescent="0.25">
      <c r="A459" s="54"/>
      <c r="B459" s="54"/>
      <c r="C459" s="54"/>
      <c r="D459" s="54"/>
      <c r="E459" s="54"/>
      <c r="F459" s="5"/>
      <c r="G459" s="320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</row>
    <row r="460" spans="1:148" x14ac:dyDescent="0.25">
      <c r="A460" s="76"/>
      <c r="B460" s="54"/>
      <c r="C460" s="54"/>
      <c r="D460" s="54"/>
      <c r="E460" s="54"/>
      <c r="F460" s="5"/>
      <c r="G460" s="320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</row>
    <row r="461" spans="1:148" x14ac:dyDescent="0.25">
      <c r="A461" s="76"/>
      <c r="B461" s="54"/>
      <c r="C461" s="54"/>
      <c r="D461" s="54"/>
      <c r="E461" s="54"/>
      <c r="F461" s="5"/>
      <c r="G461" s="320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</row>
    <row r="462" spans="1:148" x14ac:dyDescent="0.25">
      <c r="A462" s="76"/>
      <c r="B462" s="54"/>
      <c r="C462" s="54"/>
      <c r="D462" s="54"/>
      <c r="E462" s="54"/>
      <c r="F462" s="5"/>
      <c r="G462" s="320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</row>
    <row r="463" spans="1:148" x14ac:dyDescent="0.25">
      <c r="A463" s="76"/>
      <c r="B463" s="54"/>
      <c r="C463" s="54"/>
      <c r="D463" s="54"/>
      <c r="E463" s="54"/>
      <c r="F463" s="5"/>
      <c r="G463" s="320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</row>
    <row r="464" spans="1:148" x14ac:dyDescent="0.25">
      <c r="A464" s="76"/>
      <c r="B464" s="54"/>
      <c r="C464" s="54"/>
      <c r="D464" s="54"/>
      <c r="E464" s="54"/>
      <c r="F464" s="5"/>
      <c r="G464" s="320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</row>
    <row r="465" spans="1:148" x14ac:dyDescent="0.25">
      <c r="A465" s="76"/>
      <c r="B465" s="54"/>
      <c r="C465" s="54"/>
      <c r="D465" s="54"/>
      <c r="E465" s="54"/>
      <c r="F465" s="5"/>
      <c r="G465" s="320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</row>
    <row r="466" spans="1:148" x14ac:dyDescent="0.25">
      <c r="A466" s="76"/>
      <c r="B466" s="54"/>
      <c r="C466" s="54"/>
      <c r="D466" s="54"/>
      <c r="E466" s="54"/>
      <c r="F466" s="5"/>
      <c r="G466" s="320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</row>
    <row r="467" spans="1:148" x14ac:dyDescent="0.25">
      <c r="A467" s="76"/>
      <c r="B467" s="54"/>
      <c r="C467" s="54"/>
      <c r="D467" s="54"/>
      <c r="E467" s="54"/>
      <c r="F467" s="5"/>
      <c r="G467" s="320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</row>
    <row r="468" spans="1:148" x14ac:dyDescent="0.25">
      <c r="A468" s="76"/>
      <c r="B468" s="54"/>
      <c r="C468" s="54"/>
      <c r="D468" s="54"/>
      <c r="E468" s="54"/>
      <c r="F468" s="5"/>
      <c r="G468" s="320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</row>
    <row r="469" spans="1:148" x14ac:dyDescent="0.25">
      <c r="A469" s="76"/>
      <c r="B469" s="54"/>
      <c r="C469" s="54"/>
      <c r="D469" s="54"/>
      <c r="E469" s="54"/>
      <c r="F469" s="5"/>
      <c r="G469" s="320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</row>
    <row r="470" spans="1:148" x14ac:dyDescent="0.25">
      <c r="A470" s="76"/>
      <c r="B470" s="54"/>
      <c r="C470" s="54"/>
      <c r="D470" s="54"/>
      <c r="E470" s="54"/>
      <c r="F470" s="5"/>
      <c r="G470" s="320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</row>
    <row r="471" spans="1:148" x14ac:dyDescent="0.25">
      <c r="A471" s="76"/>
      <c r="B471" s="54"/>
      <c r="C471" s="54"/>
      <c r="D471" s="54"/>
      <c r="E471" s="54"/>
      <c r="F471" s="5"/>
      <c r="G471" s="320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</row>
    <row r="472" spans="1:148" x14ac:dyDescent="0.25">
      <c r="A472" s="76"/>
      <c r="B472" s="54"/>
      <c r="C472" s="54"/>
      <c r="D472" s="54"/>
      <c r="E472" s="54"/>
      <c r="F472" s="5"/>
      <c r="G472" s="320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</row>
    <row r="473" spans="1:148" x14ac:dyDescent="0.25">
      <c r="A473" s="76"/>
      <c r="B473" s="54"/>
      <c r="C473" s="54"/>
      <c r="D473" s="54"/>
      <c r="E473" s="54"/>
      <c r="F473" s="5"/>
      <c r="G473" s="320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</row>
    <row r="474" spans="1:148" x14ac:dyDescent="0.25">
      <c r="A474" s="76"/>
      <c r="B474" s="54"/>
      <c r="C474" s="54"/>
      <c r="D474" s="54"/>
      <c r="E474" s="54"/>
      <c r="F474" s="5"/>
      <c r="G474" s="320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</row>
    <row r="475" spans="1:148" x14ac:dyDescent="0.25">
      <c r="A475" s="76"/>
      <c r="B475" s="54"/>
      <c r="C475" s="54"/>
      <c r="D475" s="54"/>
      <c r="E475" s="54"/>
      <c r="F475" s="5"/>
      <c r="G475" s="320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</row>
    <row r="476" spans="1:148" x14ac:dyDescent="0.25">
      <c r="A476" s="76"/>
      <c r="B476" s="54"/>
      <c r="C476" s="54"/>
      <c r="D476" s="54"/>
      <c r="E476" s="54"/>
      <c r="F476" s="5"/>
      <c r="G476" s="320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</row>
    <row r="477" spans="1:148" x14ac:dyDescent="0.25">
      <c r="A477" s="76"/>
      <c r="B477" s="54"/>
      <c r="C477" s="54"/>
      <c r="D477" s="54"/>
      <c r="E477" s="54"/>
      <c r="F477" s="5"/>
      <c r="G477" s="320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</row>
    <row r="478" spans="1:148" x14ac:dyDescent="0.25">
      <c r="A478" s="76"/>
      <c r="B478" s="54"/>
      <c r="C478" s="54"/>
      <c r="D478" s="54"/>
      <c r="E478" s="54"/>
      <c r="F478" s="5"/>
      <c r="G478" s="320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</row>
    <row r="479" spans="1:148" x14ac:dyDescent="0.25">
      <c r="A479" s="76"/>
      <c r="B479" s="54"/>
      <c r="C479" s="54"/>
      <c r="D479" s="54"/>
      <c r="E479" s="54"/>
      <c r="F479" s="5"/>
      <c r="G479" s="320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</row>
    <row r="480" spans="1:148" x14ac:dyDescent="0.25">
      <c r="A480" s="76"/>
      <c r="B480" s="54"/>
      <c r="C480" s="54"/>
      <c r="D480" s="54"/>
      <c r="E480" s="54"/>
      <c r="F480" s="5"/>
      <c r="G480" s="320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</row>
    <row r="481" spans="1:148" x14ac:dyDescent="0.25">
      <c r="A481" s="76"/>
      <c r="B481" s="54"/>
      <c r="C481" s="54"/>
      <c r="D481" s="54"/>
      <c r="E481" s="54"/>
      <c r="F481" s="5"/>
      <c r="G481" s="320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</row>
    <row r="482" spans="1:148" x14ac:dyDescent="0.25">
      <c r="A482" s="76"/>
      <c r="B482" s="54"/>
      <c r="C482" s="54"/>
      <c r="D482" s="54"/>
      <c r="E482" s="54"/>
      <c r="F482" s="5"/>
      <c r="G482" s="320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</row>
    <row r="483" spans="1:148" x14ac:dyDescent="0.25">
      <c r="A483" s="76"/>
      <c r="B483" s="54"/>
      <c r="C483" s="54"/>
      <c r="D483" s="54"/>
      <c r="E483" s="54"/>
      <c r="F483" s="5"/>
      <c r="G483" s="320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</row>
    <row r="484" spans="1:148" x14ac:dyDescent="0.25">
      <c r="A484" s="76"/>
      <c r="B484" s="54"/>
      <c r="C484" s="54"/>
      <c r="D484" s="54"/>
      <c r="E484" s="54"/>
      <c r="F484" s="5"/>
      <c r="G484" s="320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</row>
    <row r="485" spans="1:148" x14ac:dyDescent="0.25">
      <c r="A485" s="76"/>
      <c r="B485" s="54"/>
      <c r="C485" s="54"/>
      <c r="D485" s="54"/>
      <c r="E485" s="54"/>
      <c r="F485" s="5"/>
      <c r="G485" s="320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</row>
    <row r="486" spans="1:148" x14ac:dyDescent="0.25">
      <c r="A486" s="76"/>
      <c r="B486" s="54"/>
      <c r="C486" s="54"/>
      <c r="D486" s="54"/>
      <c r="E486" s="54"/>
      <c r="F486" s="5"/>
      <c r="G486" s="320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</row>
    <row r="487" spans="1:148" x14ac:dyDescent="0.25">
      <c r="A487" s="76"/>
      <c r="B487" s="54"/>
      <c r="C487" s="54"/>
      <c r="D487" s="54"/>
      <c r="E487" s="54"/>
      <c r="F487" s="5"/>
      <c r="G487" s="320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</row>
    <row r="488" spans="1:148" x14ac:dyDescent="0.25">
      <c r="A488" s="76"/>
      <c r="B488" s="54"/>
      <c r="C488" s="54"/>
      <c r="D488" s="54"/>
      <c r="E488" s="54"/>
      <c r="F488" s="5"/>
      <c r="G488" s="320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</row>
    <row r="489" spans="1:148" x14ac:dyDescent="0.25">
      <c r="A489" s="76"/>
      <c r="B489" s="54"/>
      <c r="C489" s="54"/>
      <c r="D489" s="54"/>
      <c r="E489" s="54"/>
      <c r="F489" s="5"/>
      <c r="G489" s="320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</row>
    <row r="490" spans="1:148" x14ac:dyDescent="0.25">
      <c r="A490" s="76"/>
      <c r="B490" s="54"/>
      <c r="C490" s="54"/>
      <c r="D490" s="54"/>
      <c r="E490" s="54"/>
      <c r="F490" s="5"/>
      <c r="G490" s="320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</row>
    <row r="491" spans="1:148" x14ac:dyDescent="0.25">
      <c r="A491" s="76"/>
      <c r="B491" s="54"/>
      <c r="C491" s="54"/>
      <c r="D491" s="54"/>
      <c r="E491" s="54"/>
      <c r="F491" s="5"/>
      <c r="G491" s="320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</row>
    <row r="492" spans="1:148" x14ac:dyDescent="0.25">
      <c r="A492" s="76"/>
      <c r="B492" s="54"/>
      <c r="C492" s="54"/>
      <c r="D492" s="54"/>
      <c r="E492" s="54"/>
      <c r="F492" s="5"/>
      <c r="G492" s="320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</row>
    <row r="493" spans="1:148" x14ac:dyDescent="0.25">
      <c r="A493" s="76"/>
      <c r="B493" s="54"/>
      <c r="C493" s="54"/>
      <c r="D493" s="54"/>
      <c r="E493" s="54"/>
      <c r="F493" s="5"/>
      <c r="G493" s="320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</row>
    <row r="494" spans="1:148" x14ac:dyDescent="0.25">
      <c r="A494" s="76"/>
      <c r="B494" s="54"/>
      <c r="C494" s="54"/>
      <c r="D494" s="54"/>
      <c r="E494" s="54"/>
      <c r="F494" s="5"/>
      <c r="G494" s="320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</row>
    <row r="495" spans="1:148" x14ac:dyDescent="0.25">
      <c r="A495" s="76"/>
      <c r="B495" s="54"/>
      <c r="C495" s="54"/>
      <c r="D495" s="54"/>
      <c r="E495" s="54"/>
      <c r="F495" s="5"/>
      <c r="G495" s="320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</row>
    <row r="496" spans="1:148" x14ac:dyDescent="0.25">
      <c r="A496" s="76"/>
      <c r="B496" s="54"/>
      <c r="C496" s="54"/>
      <c r="D496" s="54"/>
      <c r="E496" s="54"/>
      <c r="F496" s="5"/>
      <c r="G496" s="320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</row>
    <row r="497" spans="1:148" x14ac:dyDescent="0.25">
      <c r="A497" s="76"/>
      <c r="B497" s="54"/>
      <c r="C497" s="54"/>
      <c r="D497" s="54"/>
      <c r="E497" s="54"/>
      <c r="F497" s="5"/>
      <c r="G497" s="320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</row>
    <row r="498" spans="1:148" x14ac:dyDescent="0.25">
      <c r="A498" s="76"/>
      <c r="B498" s="54"/>
      <c r="C498" s="54"/>
      <c r="D498" s="54"/>
      <c r="E498" s="54"/>
      <c r="F498" s="5"/>
      <c r="G498" s="320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</row>
    <row r="499" spans="1:148" x14ac:dyDescent="0.25">
      <c r="A499" s="76"/>
      <c r="B499" s="54"/>
      <c r="C499" s="54"/>
      <c r="D499" s="54"/>
      <c r="E499" s="54"/>
      <c r="F499" s="5"/>
      <c r="G499" s="320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</row>
    <row r="500" spans="1:148" x14ac:dyDescent="0.25">
      <c r="A500" s="76"/>
      <c r="B500" s="54"/>
      <c r="C500" s="54"/>
      <c r="D500" s="54"/>
      <c r="E500" s="54"/>
      <c r="F500" s="5"/>
      <c r="G500" s="320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</row>
    <row r="501" spans="1:148" x14ac:dyDescent="0.25">
      <c r="A501" s="76"/>
      <c r="B501" s="54"/>
      <c r="C501" s="54"/>
      <c r="D501" s="54"/>
      <c r="E501" s="54"/>
      <c r="F501" s="5"/>
      <c r="G501" s="320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</row>
    <row r="502" spans="1:148" x14ac:dyDescent="0.25">
      <c r="A502" s="76"/>
      <c r="B502" s="54"/>
      <c r="C502" s="54"/>
      <c r="D502" s="54"/>
      <c r="E502" s="54"/>
      <c r="F502" s="5"/>
      <c r="G502" s="320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</row>
    <row r="503" spans="1:148" x14ac:dyDescent="0.25">
      <c r="A503" s="76"/>
      <c r="B503" s="54"/>
      <c r="C503" s="54"/>
      <c r="D503" s="54"/>
      <c r="E503" s="54"/>
      <c r="F503" s="5"/>
      <c r="G503" s="320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</row>
    <row r="504" spans="1:148" x14ac:dyDescent="0.25">
      <c r="A504" s="76"/>
      <c r="B504" s="54"/>
      <c r="C504" s="54"/>
      <c r="D504" s="54"/>
      <c r="E504" s="54"/>
      <c r="F504" s="5"/>
      <c r="G504" s="320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</row>
    <row r="505" spans="1:148" x14ac:dyDescent="0.25">
      <c r="A505" s="76"/>
      <c r="B505" s="54"/>
      <c r="C505" s="54"/>
      <c r="D505" s="54"/>
      <c r="E505" s="54"/>
      <c r="F505" s="5"/>
      <c r="G505" s="320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</row>
    <row r="506" spans="1:148" x14ac:dyDescent="0.25">
      <c r="A506" s="76"/>
      <c r="B506" s="54"/>
      <c r="C506" s="54"/>
      <c r="D506" s="54"/>
      <c r="E506" s="54"/>
      <c r="F506" s="5"/>
      <c r="G506" s="320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</row>
    <row r="507" spans="1:148" x14ac:dyDescent="0.25">
      <c r="A507" s="76"/>
      <c r="B507" s="54"/>
      <c r="C507" s="54"/>
      <c r="D507" s="54"/>
      <c r="E507" s="54"/>
      <c r="F507" s="5"/>
      <c r="G507" s="320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</row>
    <row r="508" spans="1:148" x14ac:dyDescent="0.25">
      <c r="A508" s="76"/>
      <c r="B508" s="54"/>
      <c r="C508" s="54"/>
      <c r="D508" s="54"/>
      <c r="E508" s="54"/>
      <c r="F508" s="5"/>
      <c r="G508" s="320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</row>
    <row r="509" spans="1:148" x14ac:dyDescent="0.25">
      <c r="A509" s="76"/>
      <c r="B509" s="54"/>
      <c r="C509" s="54"/>
      <c r="D509" s="54"/>
      <c r="E509" s="54"/>
      <c r="F509" s="5"/>
      <c r="G509" s="320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</row>
    <row r="510" spans="1:148" x14ac:dyDescent="0.25">
      <c r="A510" s="76"/>
      <c r="B510" s="54"/>
      <c r="C510" s="54"/>
      <c r="D510" s="54"/>
      <c r="E510" s="54"/>
      <c r="F510" s="5"/>
      <c r="G510" s="320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</row>
    <row r="511" spans="1:148" x14ac:dyDescent="0.25">
      <c r="A511" s="76"/>
      <c r="B511" s="54"/>
      <c r="C511" s="54"/>
      <c r="D511" s="54"/>
      <c r="E511" s="54"/>
      <c r="F511" s="5"/>
      <c r="G511" s="320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</row>
    <row r="512" spans="1:148" x14ac:dyDescent="0.25">
      <c r="A512" s="76"/>
      <c r="B512" s="54"/>
      <c r="C512" s="54"/>
      <c r="D512" s="54"/>
      <c r="E512" s="54"/>
      <c r="F512" s="5"/>
      <c r="G512" s="320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</row>
    <row r="513" spans="1:148" x14ac:dyDescent="0.25">
      <c r="A513" s="76"/>
      <c r="B513" s="54"/>
      <c r="C513" s="54"/>
      <c r="D513" s="54"/>
      <c r="E513" s="54"/>
      <c r="F513" s="5"/>
      <c r="G513" s="320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</row>
    <row r="514" spans="1:148" x14ac:dyDescent="0.25">
      <c r="A514" s="76"/>
      <c r="B514" s="54"/>
      <c r="C514" s="54"/>
      <c r="D514" s="54"/>
      <c r="E514" s="54"/>
      <c r="F514" s="5"/>
      <c r="G514" s="320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</row>
    <row r="515" spans="1:148" x14ac:dyDescent="0.25">
      <c r="A515" s="76"/>
      <c r="B515" s="54"/>
      <c r="C515" s="54"/>
      <c r="D515" s="54"/>
      <c r="E515" s="54"/>
      <c r="F515" s="5"/>
      <c r="G515" s="320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</row>
    <row r="516" spans="1:148" x14ac:dyDescent="0.25">
      <c r="A516" s="76"/>
      <c r="B516" s="54"/>
      <c r="C516" s="54"/>
      <c r="D516" s="54"/>
      <c r="E516" s="54"/>
      <c r="F516" s="5"/>
      <c r="G516" s="320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</row>
    <row r="517" spans="1:148" x14ac:dyDescent="0.25">
      <c r="A517" s="76"/>
      <c r="B517" s="54"/>
      <c r="C517" s="54"/>
      <c r="D517" s="54"/>
      <c r="E517" s="54"/>
      <c r="F517" s="5"/>
      <c r="G517" s="320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</row>
    <row r="518" spans="1:148" x14ac:dyDescent="0.25">
      <c r="A518" s="76"/>
      <c r="B518" s="54"/>
      <c r="C518" s="54"/>
      <c r="D518" s="54"/>
      <c r="E518" s="54"/>
      <c r="F518" s="5"/>
      <c r="G518" s="320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</row>
    <row r="519" spans="1:148" x14ac:dyDescent="0.25">
      <c r="A519" s="76"/>
      <c r="B519" s="54"/>
      <c r="C519" s="54"/>
      <c r="D519" s="54"/>
      <c r="E519" s="54"/>
      <c r="F519" s="5"/>
      <c r="G519" s="320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</row>
    <row r="520" spans="1:148" x14ac:dyDescent="0.25">
      <c r="A520" s="76"/>
      <c r="B520" s="54"/>
      <c r="C520" s="54"/>
      <c r="D520" s="54"/>
      <c r="E520" s="54"/>
      <c r="F520" s="5"/>
      <c r="G520" s="320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</row>
    <row r="521" spans="1:148" x14ac:dyDescent="0.25">
      <c r="A521" s="76"/>
      <c r="B521" s="54"/>
      <c r="C521" s="54"/>
      <c r="D521" s="54"/>
      <c r="E521" s="54"/>
      <c r="F521" s="5"/>
      <c r="G521" s="320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</row>
    <row r="522" spans="1:148" x14ac:dyDescent="0.25">
      <c r="A522" s="76"/>
      <c r="B522" s="54"/>
      <c r="C522" s="54"/>
      <c r="D522" s="54"/>
      <c r="E522" s="54"/>
      <c r="F522" s="5"/>
      <c r="G522" s="320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</row>
    <row r="523" spans="1:148" x14ac:dyDescent="0.25">
      <c r="A523" s="76"/>
      <c r="B523" s="54"/>
      <c r="C523" s="54"/>
      <c r="D523" s="54"/>
      <c r="E523" s="54"/>
      <c r="F523" s="5"/>
      <c r="G523" s="320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</row>
    <row r="524" spans="1:148" x14ac:dyDescent="0.25">
      <c r="A524" s="76"/>
      <c r="B524" s="54"/>
      <c r="C524" s="54"/>
      <c r="D524" s="54"/>
      <c r="E524" s="54"/>
      <c r="F524" s="5"/>
      <c r="G524" s="320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</row>
    <row r="525" spans="1:148" x14ac:dyDescent="0.25">
      <c r="A525" s="76"/>
      <c r="B525" s="54"/>
      <c r="C525" s="54"/>
      <c r="D525" s="54"/>
      <c r="E525" s="54"/>
      <c r="F525" s="5"/>
      <c r="G525" s="320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</row>
    <row r="526" spans="1:148" x14ac:dyDescent="0.25">
      <c r="A526" s="76"/>
      <c r="B526" s="54"/>
      <c r="C526" s="54"/>
      <c r="D526" s="54"/>
      <c r="E526" s="54"/>
      <c r="F526" s="5"/>
      <c r="G526" s="320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</row>
    <row r="527" spans="1:148" x14ac:dyDescent="0.25">
      <c r="A527" s="76"/>
      <c r="B527" s="54"/>
      <c r="C527" s="54"/>
      <c r="D527" s="54"/>
      <c r="E527" s="54"/>
      <c r="F527" s="5"/>
      <c r="G527" s="320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</row>
    <row r="528" spans="1:148" x14ac:dyDescent="0.25">
      <c r="A528" s="76"/>
      <c r="B528" s="54"/>
      <c r="C528" s="54"/>
      <c r="D528" s="54"/>
      <c r="E528" s="54"/>
      <c r="F528" s="5"/>
      <c r="G528" s="320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</row>
    <row r="529" spans="1:148" x14ac:dyDescent="0.25">
      <c r="A529" s="76"/>
      <c r="B529" s="54"/>
      <c r="C529" s="54"/>
      <c r="D529" s="54"/>
      <c r="E529" s="54"/>
      <c r="F529" s="5"/>
      <c r="G529" s="320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</row>
    <row r="530" spans="1:148" x14ac:dyDescent="0.25">
      <c r="A530" s="76"/>
      <c r="B530" s="54"/>
      <c r="C530" s="54"/>
      <c r="D530" s="54"/>
      <c r="E530" s="54"/>
      <c r="F530" s="5"/>
      <c r="G530" s="320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</row>
    <row r="531" spans="1:148" x14ac:dyDescent="0.25">
      <c r="A531" s="76"/>
      <c r="B531" s="54"/>
      <c r="C531" s="54"/>
      <c r="D531" s="54"/>
      <c r="E531" s="54"/>
      <c r="F531" s="5"/>
      <c r="G531" s="320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</row>
    <row r="532" spans="1:148" x14ac:dyDescent="0.25">
      <c r="A532" s="76"/>
      <c r="B532" s="54"/>
      <c r="C532" s="54"/>
      <c r="D532" s="54"/>
      <c r="E532" s="54"/>
      <c r="F532" s="5"/>
      <c r="G532" s="320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</row>
    <row r="533" spans="1:148" x14ac:dyDescent="0.25">
      <c r="A533" s="76"/>
      <c r="B533" s="54"/>
      <c r="C533" s="54"/>
      <c r="D533" s="54"/>
      <c r="E533" s="54"/>
      <c r="F533" s="5"/>
      <c r="G533" s="320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</row>
    <row r="534" spans="1:148" x14ac:dyDescent="0.25">
      <c r="A534" s="76"/>
      <c r="B534" s="54"/>
      <c r="C534" s="54"/>
      <c r="D534" s="54"/>
      <c r="E534" s="54"/>
      <c r="F534" s="5"/>
      <c r="G534" s="320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</row>
    <row r="535" spans="1:148" x14ac:dyDescent="0.25">
      <c r="A535" s="76"/>
      <c r="B535" s="54"/>
      <c r="C535" s="54"/>
      <c r="D535" s="54"/>
      <c r="E535" s="54"/>
      <c r="F535" s="5"/>
      <c r="G535" s="320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</row>
    <row r="536" spans="1:148" x14ac:dyDescent="0.25">
      <c r="A536" s="76"/>
      <c r="B536" s="54"/>
      <c r="C536" s="54"/>
      <c r="D536" s="54"/>
      <c r="E536" s="54"/>
      <c r="F536" s="5"/>
      <c r="G536" s="320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</row>
    <row r="537" spans="1:148" x14ac:dyDescent="0.25">
      <c r="A537" s="76"/>
      <c r="B537" s="54"/>
      <c r="C537" s="54"/>
      <c r="D537" s="54"/>
      <c r="E537" s="54"/>
      <c r="F537" s="5"/>
      <c r="G537" s="320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</row>
    <row r="538" spans="1:148" x14ac:dyDescent="0.25">
      <c r="A538" s="76"/>
      <c r="B538" s="54"/>
      <c r="C538" s="54"/>
      <c r="D538" s="54"/>
      <c r="E538" s="54"/>
      <c r="F538" s="5"/>
      <c r="G538" s="320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</row>
    <row r="539" spans="1:148" x14ac:dyDescent="0.25">
      <c r="A539" s="76"/>
      <c r="B539" s="54"/>
      <c r="C539" s="54"/>
      <c r="D539" s="54"/>
      <c r="E539" s="54"/>
      <c r="F539" s="5"/>
      <c r="G539" s="320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</row>
    <row r="540" spans="1:148" x14ac:dyDescent="0.25">
      <c r="A540" s="76"/>
      <c r="B540" s="54"/>
      <c r="C540" s="54"/>
      <c r="D540" s="54"/>
      <c r="E540" s="54"/>
      <c r="F540" s="5"/>
      <c r="G540" s="320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</row>
    <row r="541" spans="1:148" x14ac:dyDescent="0.25">
      <c r="A541" s="76"/>
      <c r="B541" s="54"/>
      <c r="C541" s="54"/>
      <c r="D541" s="54"/>
      <c r="E541" s="54"/>
      <c r="F541" s="5"/>
      <c r="G541" s="320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</row>
    <row r="542" spans="1:148" x14ac:dyDescent="0.25">
      <c r="A542" s="76"/>
      <c r="B542" s="54"/>
      <c r="C542" s="54"/>
      <c r="D542" s="54"/>
      <c r="E542" s="54"/>
      <c r="F542" s="5"/>
      <c r="G542" s="320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</row>
    <row r="543" spans="1:148" x14ac:dyDescent="0.25">
      <c r="A543" s="76"/>
      <c r="B543" s="54"/>
      <c r="C543" s="54"/>
      <c r="D543" s="54"/>
      <c r="E543" s="54"/>
      <c r="F543" s="5"/>
      <c r="G543" s="320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</row>
    <row r="544" spans="1:148" x14ac:dyDescent="0.25">
      <c r="A544" s="76"/>
      <c r="B544" s="54"/>
      <c r="C544" s="54"/>
      <c r="D544" s="54"/>
      <c r="E544" s="54"/>
      <c r="F544" s="5"/>
      <c r="G544" s="320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</row>
    <row r="545" spans="1:148" x14ac:dyDescent="0.25">
      <c r="A545" s="76"/>
      <c r="B545" s="54"/>
      <c r="C545" s="54"/>
      <c r="D545" s="54"/>
      <c r="E545" s="54"/>
      <c r="F545" s="5"/>
      <c r="G545" s="320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</row>
    <row r="546" spans="1:148" x14ac:dyDescent="0.25">
      <c r="A546" s="76"/>
      <c r="B546" s="54"/>
      <c r="C546" s="54"/>
      <c r="D546" s="54"/>
      <c r="E546" s="54"/>
      <c r="F546" s="5"/>
      <c r="G546" s="320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</row>
    <row r="547" spans="1:148" x14ac:dyDescent="0.25">
      <c r="A547" s="76"/>
      <c r="B547" s="54"/>
      <c r="C547" s="54"/>
      <c r="D547" s="54"/>
      <c r="E547" s="54"/>
      <c r="F547" s="5"/>
      <c r="G547" s="320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</row>
    <row r="548" spans="1:148" x14ac:dyDescent="0.25">
      <c r="A548" s="76"/>
      <c r="B548" s="54"/>
      <c r="C548" s="54"/>
      <c r="D548" s="54"/>
      <c r="E548" s="54"/>
      <c r="F548" s="5"/>
      <c r="G548" s="320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</row>
    <row r="549" spans="1:148" x14ac:dyDescent="0.25">
      <c r="A549" s="76"/>
      <c r="B549" s="54"/>
      <c r="C549" s="54"/>
      <c r="D549" s="54"/>
      <c r="E549" s="54"/>
      <c r="F549" s="5"/>
      <c r="G549" s="320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</row>
    <row r="550" spans="1:148" x14ac:dyDescent="0.25">
      <c r="A550" s="76"/>
      <c r="B550" s="54"/>
      <c r="C550" s="54"/>
      <c r="D550" s="54"/>
      <c r="E550" s="54"/>
      <c r="F550" s="5"/>
      <c r="G550" s="320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</row>
    <row r="551" spans="1:148" x14ac:dyDescent="0.25">
      <c r="A551" s="76"/>
      <c r="B551" s="54"/>
      <c r="C551" s="54"/>
      <c r="D551" s="54"/>
      <c r="E551" s="54"/>
      <c r="F551" s="5"/>
      <c r="G551" s="320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</row>
    <row r="552" spans="1:148" x14ac:dyDescent="0.25">
      <c r="A552" s="76"/>
      <c r="B552" s="54"/>
      <c r="C552" s="54"/>
      <c r="D552" s="54"/>
      <c r="E552" s="54"/>
      <c r="F552" s="5"/>
      <c r="G552" s="320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</row>
    <row r="553" spans="1:148" x14ac:dyDescent="0.25">
      <c r="A553" s="76"/>
      <c r="B553" s="54"/>
      <c r="C553" s="54"/>
      <c r="D553" s="54"/>
      <c r="E553" s="54"/>
      <c r="F553" s="5"/>
      <c r="G553" s="320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</row>
    <row r="554" spans="1:148" x14ac:dyDescent="0.25">
      <c r="A554" s="76"/>
      <c r="B554" s="54"/>
      <c r="C554" s="54"/>
      <c r="D554" s="54"/>
      <c r="E554" s="54"/>
      <c r="F554" s="5"/>
      <c r="G554" s="320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</row>
    <row r="555" spans="1:148" x14ac:dyDescent="0.25">
      <c r="A555" s="76"/>
      <c r="B555" s="54"/>
      <c r="C555" s="54"/>
      <c r="D555" s="54"/>
      <c r="E555" s="54"/>
      <c r="F555" s="5"/>
      <c r="G555" s="320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</row>
    <row r="556" spans="1:148" x14ac:dyDescent="0.25">
      <c r="A556" s="76"/>
      <c r="B556" s="54"/>
      <c r="C556" s="54"/>
      <c r="D556" s="54"/>
      <c r="E556" s="54"/>
      <c r="F556" s="5"/>
      <c r="G556" s="320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</row>
    <row r="557" spans="1:148" x14ac:dyDescent="0.25">
      <c r="A557" s="76"/>
      <c r="B557" s="54"/>
      <c r="C557" s="54"/>
      <c r="D557" s="54"/>
      <c r="E557" s="54"/>
      <c r="F557" s="5"/>
      <c r="G557" s="320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</row>
    <row r="558" spans="1:148" x14ac:dyDescent="0.25">
      <c r="A558" s="76"/>
      <c r="B558" s="54"/>
      <c r="C558" s="54"/>
      <c r="D558" s="54"/>
      <c r="E558" s="54"/>
      <c r="F558" s="5"/>
      <c r="G558" s="320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</row>
    <row r="559" spans="1:148" x14ac:dyDescent="0.25">
      <c r="A559" s="76"/>
      <c r="B559" s="54"/>
      <c r="C559" s="54"/>
      <c r="D559" s="54"/>
      <c r="E559" s="54"/>
      <c r="F559" s="5"/>
      <c r="G559" s="320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</row>
    <row r="560" spans="1:148" x14ac:dyDescent="0.25">
      <c r="A560" s="76"/>
      <c r="B560" s="54"/>
      <c r="C560" s="54"/>
      <c r="D560" s="54"/>
      <c r="E560" s="54"/>
      <c r="F560" s="5"/>
      <c r="G560" s="320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</row>
    <row r="561" spans="1:148" x14ac:dyDescent="0.25">
      <c r="A561" s="76"/>
      <c r="B561" s="54"/>
      <c r="C561" s="54"/>
      <c r="D561" s="54"/>
      <c r="E561" s="54"/>
      <c r="F561" s="5"/>
      <c r="G561" s="320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</row>
    <row r="562" spans="1:148" x14ac:dyDescent="0.25">
      <c r="A562" s="76"/>
      <c r="B562" s="54"/>
      <c r="C562" s="54"/>
      <c r="D562" s="54"/>
      <c r="E562" s="54"/>
      <c r="F562" s="5"/>
      <c r="G562" s="320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</row>
    <row r="563" spans="1:148" x14ac:dyDescent="0.25">
      <c r="A563" s="76"/>
      <c r="B563" s="54"/>
      <c r="C563" s="54"/>
      <c r="D563" s="54"/>
      <c r="E563" s="54"/>
      <c r="F563" s="5"/>
      <c r="G563" s="320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</row>
    <row r="564" spans="1:148" x14ac:dyDescent="0.25">
      <c r="A564" s="76"/>
      <c r="B564" s="54"/>
      <c r="C564" s="54"/>
      <c r="D564" s="54"/>
      <c r="E564" s="54"/>
      <c r="F564" s="5"/>
      <c r="G564" s="320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</row>
    <row r="565" spans="1:148" x14ac:dyDescent="0.25">
      <c r="A565" s="76"/>
      <c r="B565" s="54"/>
      <c r="C565" s="54"/>
      <c r="D565" s="54"/>
      <c r="E565" s="54"/>
      <c r="F565" s="5"/>
      <c r="G565" s="320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</row>
    <row r="566" spans="1:148" x14ac:dyDescent="0.25">
      <c r="A566" s="76"/>
      <c r="B566" s="54"/>
      <c r="C566" s="54"/>
      <c r="D566" s="54"/>
      <c r="E566" s="54"/>
      <c r="F566" s="5"/>
      <c r="G566" s="320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</row>
    <row r="567" spans="1:148" x14ac:dyDescent="0.25">
      <c r="A567" s="76"/>
      <c r="B567" s="54"/>
      <c r="C567" s="54"/>
      <c r="D567" s="54"/>
      <c r="E567" s="54"/>
      <c r="F567" s="5"/>
      <c r="G567" s="320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</row>
    <row r="568" spans="1:148" x14ac:dyDescent="0.25">
      <c r="A568" s="76"/>
      <c r="B568" s="54"/>
      <c r="C568" s="54"/>
      <c r="D568" s="54"/>
      <c r="E568" s="54"/>
      <c r="F568" s="5"/>
      <c r="G568" s="320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</row>
    <row r="569" spans="1:148" x14ac:dyDescent="0.25">
      <c r="A569" s="76"/>
      <c r="B569" s="54"/>
      <c r="C569" s="54"/>
      <c r="D569" s="54"/>
      <c r="E569" s="54"/>
      <c r="F569" s="5"/>
      <c r="G569" s="320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</row>
    <row r="570" spans="1:148" x14ac:dyDescent="0.25">
      <c r="A570" s="76"/>
      <c r="B570" s="54"/>
      <c r="C570" s="54"/>
      <c r="D570" s="54"/>
      <c r="E570" s="54"/>
      <c r="F570" s="5"/>
      <c r="G570" s="320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</row>
    <row r="571" spans="1:148" x14ac:dyDescent="0.25">
      <c r="A571" s="76"/>
      <c r="B571" s="54"/>
      <c r="C571" s="54"/>
      <c r="D571" s="54"/>
      <c r="E571" s="54"/>
      <c r="F571" s="5"/>
      <c r="G571" s="320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</row>
    <row r="572" spans="1:148" x14ac:dyDescent="0.25">
      <c r="A572" s="76"/>
      <c r="B572" s="54"/>
      <c r="C572" s="54"/>
      <c r="D572" s="54"/>
      <c r="E572" s="54"/>
      <c r="F572" s="5"/>
      <c r="G572" s="320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  <c r="DW572" s="54"/>
      <c r="DX572" s="54"/>
      <c r="DY572" s="54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</row>
    <row r="573" spans="1:148" x14ac:dyDescent="0.25">
      <c r="A573" s="76"/>
      <c r="B573" s="54"/>
      <c r="C573" s="54"/>
      <c r="D573" s="54"/>
      <c r="E573" s="54"/>
      <c r="F573" s="5"/>
      <c r="G573" s="320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</row>
    <row r="574" spans="1:148" x14ac:dyDescent="0.25">
      <c r="A574" s="76"/>
      <c r="B574" s="54"/>
      <c r="C574" s="54"/>
      <c r="D574" s="54"/>
      <c r="E574" s="54"/>
      <c r="F574" s="5"/>
      <c r="G574" s="320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  <c r="DW574" s="54"/>
      <c r="DX574" s="54"/>
      <c r="DY574" s="54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</row>
    <row r="575" spans="1:148" x14ac:dyDescent="0.25">
      <c r="A575" s="76"/>
      <c r="B575" s="54"/>
      <c r="C575" s="54"/>
      <c r="D575" s="54"/>
      <c r="E575" s="54"/>
      <c r="F575" s="5"/>
      <c r="G575" s="320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</row>
    <row r="576" spans="1:148" x14ac:dyDescent="0.25">
      <c r="A576" s="76"/>
      <c r="B576" s="54"/>
      <c r="C576" s="54"/>
      <c r="D576" s="54"/>
      <c r="E576" s="54"/>
      <c r="F576" s="5"/>
      <c r="G576" s="320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  <c r="DW576" s="54"/>
      <c r="DX576" s="54"/>
      <c r="DY576" s="54"/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</row>
    <row r="577" spans="1:148" x14ac:dyDescent="0.25">
      <c r="A577" s="76"/>
      <c r="B577" s="54"/>
      <c r="C577" s="54"/>
      <c r="D577" s="54"/>
      <c r="E577" s="54"/>
      <c r="F577" s="5"/>
      <c r="G577" s="320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  <c r="DW577" s="54"/>
      <c r="DX577" s="54"/>
      <c r="DY577" s="54"/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</row>
    <row r="578" spans="1:148" x14ac:dyDescent="0.25">
      <c r="A578" s="76"/>
      <c r="B578" s="54"/>
      <c r="C578" s="54"/>
      <c r="D578" s="54"/>
      <c r="E578" s="54"/>
      <c r="F578" s="5"/>
      <c r="G578" s="320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</row>
    <row r="579" spans="1:148" x14ac:dyDescent="0.25">
      <c r="A579" s="76"/>
      <c r="B579" s="54"/>
      <c r="C579" s="54"/>
      <c r="D579" s="54"/>
      <c r="E579" s="54"/>
      <c r="F579" s="5"/>
      <c r="G579" s="320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</row>
    <row r="580" spans="1:148" x14ac:dyDescent="0.25">
      <c r="A580" s="76"/>
      <c r="B580" s="54"/>
      <c r="C580" s="54"/>
      <c r="D580" s="54"/>
      <c r="E580" s="54"/>
      <c r="F580" s="5"/>
      <c r="G580" s="320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</row>
    <row r="581" spans="1:148" x14ac:dyDescent="0.25">
      <c r="A581" s="76"/>
      <c r="B581" s="54"/>
      <c r="C581" s="54"/>
      <c r="D581" s="54"/>
      <c r="E581" s="54"/>
      <c r="F581" s="5"/>
      <c r="G581" s="320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  <c r="DW581" s="54"/>
      <c r="DX581" s="54"/>
      <c r="DY581" s="54"/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</row>
    <row r="582" spans="1:148" x14ac:dyDescent="0.25">
      <c r="A582" s="76"/>
      <c r="B582" s="54"/>
      <c r="C582" s="54"/>
      <c r="D582" s="54"/>
      <c r="E582" s="54"/>
      <c r="F582" s="5"/>
      <c r="G582" s="320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  <c r="DW582" s="54"/>
      <c r="DX582" s="54"/>
      <c r="DY582" s="54"/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</row>
    <row r="583" spans="1:148" x14ac:dyDescent="0.25">
      <c r="A583" s="76"/>
      <c r="B583" s="54"/>
      <c r="C583" s="54"/>
      <c r="D583" s="54"/>
      <c r="E583" s="54"/>
      <c r="F583" s="5"/>
      <c r="G583" s="320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  <c r="DW583" s="54"/>
      <c r="DX583" s="54"/>
      <c r="DY583" s="54"/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</row>
    <row r="584" spans="1:148" x14ac:dyDescent="0.25">
      <c r="A584" s="76"/>
      <c r="B584" s="54"/>
      <c r="C584" s="54"/>
      <c r="D584" s="54"/>
      <c r="E584" s="54"/>
      <c r="F584" s="5"/>
      <c r="G584" s="320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  <c r="DW584" s="54"/>
      <c r="DX584" s="54"/>
      <c r="DY584" s="54"/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</row>
    <row r="585" spans="1:148" x14ac:dyDescent="0.25">
      <c r="A585" s="76"/>
      <c r="B585" s="54"/>
      <c r="C585" s="54"/>
      <c r="D585" s="54"/>
      <c r="E585" s="54"/>
      <c r="F585" s="5"/>
      <c r="G585" s="320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  <c r="DW585" s="54"/>
      <c r="DX585" s="54"/>
      <c r="DY585" s="54"/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</row>
    <row r="586" spans="1:148" x14ac:dyDescent="0.25">
      <c r="A586" s="76"/>
      <c r="B586" s="54"/>
      <c r="C586" s="54"/>
      <c r="D586" s="54"/>
      <c r="E586" s="54"/>
      <c r="F586" s="5"/>
      <c r="G586" s="320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  <c r="DW586" s="54"/>
      <c r="DX586" s="54"/>
      <c r="DY586" s="54"/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</row>
    <row r="587" spans="1:148" x14ac:dyDescent="0.25">
      <c r="A587" s="76"/>
      <c r="B587" s="54"/>
      <c r="C587" s="54"/>
      <c r="D587" s="54"/>
      <c r="E587" s="54"/>
      <c r="F587" s="5"/>
      <c r="G587" s="320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  <c r="DW587" s="54"/>
      <c r="DX587" s="54"/>
      <c r="DY587" s="54"/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</row>
    <row r="588" spans="1:148" x14ac:dyDescent="0.25">
      <c r="A588" s="76"/>
      <c r="B588" s="54"/>
      <c r="C588" s="54"/>
      <c r="D588" s="54"/>
      <c r="E588" s="54"/>
      <c r="F588" s="5"/>
      <c r="G588" s="320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  <c r="DW588" s="54"/>
      <c r="DX588" s="54"/>
      <c r="DY588" s="54"/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</row>
    <row r="589" spans="1:148" x14ac:dyDescent="0.25">
      <c r="A589" s="76"/>
      <c r="B589" s="54"/>
      <c r="C589" s="54"/>
      <c r="D589" s="54"/>
      <c r="E589" s="54"/>
      <c r="F589" s="5"/>
      <c r="G589" s="320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</row>
    <row r="590" spans="1:148" x14ac:dyDescent="0.25">
      <c r="A590" s="76"/>
      <c r="B590" s="54"/>
      <c r="C590" s="54"/>
      <c r="D590" s="54"/>
      <c r="E590" s="54"/>
      <c r="F590" s="5"/>
      <c r="G590" s="320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</row>
    <row r="591" spans="1:148" x14ac:dyDescent="0.25">
      <c r="A591" s="76"/>
      <c r="B591" s="54"/>
      <c r="C591" s="54"/>
      <c r="D591" s="54"/>
      <c r="E591" s="54"/>
      <c r="F591" s="5"/>
      <c r="G591" s="320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</row>
    <row r="592" spans="1:148" x14ac:dyDescent="0.25">
      <c r="A592" s="76"/>
      <c r="B592" s="54"/>
      <c r="C592" s="54"/>
      <c r="D592" s="54"/>
      <c r="E592" s="54"/>
      <c r="F592" s="5"/>
      <c r="G592" s="320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</row>
    <row r="593" spans="1:148" x14ac:dyDescent="0.25">
      <c r="A593" s="76"/>
      <c r="B593" s="54"/>
      <c r="C593" s="54"/>
      <c r="D593" s="54"/>
      <c r="E593" s="54"/>
      <c r="F593" s="5"/>
      <c r="G593" s="320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  <c r="DW593" s="54"/>
      <c r="DX593" s="54"/>
      <c r="DY593" s="54"/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</row>
    <row r="594" spans="1:148" x14ac:dyDescent="0.25">
      <c r="A594" s="76"/>
      <c r="B594" s="54"/>
      <c r="C594" s="54"/>
      <c r="D594" s="54"/>
      <c r="E594" s="54"/>
      <c r="F594" s="5"/>
      <c r="G594" s="320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  <c r="DW594" s="54"/>
      <c r="DX594" s="54"/>
      <c r="DY594" s="54"/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</row>
    <row r="595" spans="1:148" x14ac:dyDescent="0.25">
      <c r="A595" s="76"/>
      <c r="B595" s="54"/>
      <c r="C595" s="54"/>
      <c r="D595" s="54"/>
      <c r="E595" s="54"/>
      <c r="F595" s="5"/>
      <c r="G595" s="320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</row>
    <row r="596" spans="1:148" x14ac:dyDescent="0.25">
      <c r="A596" s="76"/>
      <c r="B596" s="54"/>
      <c r="C596" s="54"/>
      <c r="D596" s="54"/>
      <c r="E596" s="54"/>
      <c r="F596" s="5"/>
      <c r="G596" s="320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</row>
    <row r="597" spans="1:148" x14ac:dyDescent="0.25">
      <c r="A597" s="76"/>
      <c r="B597" s="54"/>
      <c r="C597" s="54"/>
      <c r="D597" s="54"/>
      <c r="E597" s="54"/>
      <c r="F597" s="5"/>
      <c r="G597" s="320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</row>
    <row r="598" spans="1:148" x14ac:dyDescent="0.25">
      <c r="A598" s="76"/>
      <c r="B598" s="54"/>
      <c r="C598" s="54"/>
      <c r="D598" s="54"/>
      <c r="E598" s="54"/>
      <c r="F598" s="5"/>
      <c r="G598" s="320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</row>
    <row r="599" spans="1:148" x14ac:dyDescent="0.25">
      <c r="A599" s="76"/>
      <c r="B599" s="54"/>
      <c r="C599" s="54"/>
      <c r="D599" s="54"/>
      <c r="E599" s="54"/>
      <c r="F599" s="5"/>
      <c r="G599" s="320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</row>
    <row r="600" spans="1:148" x14ac:dyDescent="0.25">
      <c r="A600" s="76"/>
      <c r="B600" s="54"/>
      <c r="C600" s="54"/>
      <c r="D600" s="54"/>
      <c r="E600" s="54"/>
      <c r="F600" s="5"/>
      <c r="G600" s="320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</row>
    <row r="601" spans="1:148" x14ac:dyDescent="0.25">
      <c r="A601" s="76"/>
      <c r="B601" s="54"/>
      <c r="C601" s="54"/>
      <c r="D601" s="54"/>
      <c r="E601" s="54"/>
      <c r="F601" s="5"/>
      <c r="G601" s="320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  <c r="DW601" s="54"/>
      <c r="DX601" s="54"/>
      <c r="DY601" s="54"/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</row>
    <row r="602" spans="1:148" x14ac:dyDescent="0.25">
      <c r="A602" s="76"/>
      <c r="B602" s="54"/>
      <c r="C602" s="54"/>
      <c r="D602" s="54"/>
      <c r="E602" s="54"/>
      <c r="F602" s="5"/>
      <c r="G602" s="320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  <c r="DW602" s="54"/>
      <c r="DX602" s="54"/>
      <c r="DY602" s="54"/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</row>
    <row r="603" spans="1:148" x14ac:dyDescent="0.25">
      <c r="A603" s="76"/>
      <c r="B603" s="54"/>
      <c r="C603" s="54"/>
      <c r="D603" s="54"/>
      <c r="E603" s="54"/>
      <c r="F603" s="5"/>
      <c r="G603" s="320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  <c r="DW603" s="54"/>
      <c r="DX603" s="54"/>
      <c r="DY603" s="54"/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</row>
    <row r="604" spans="1:148" x14ac:dyDescent="0.25">
      <c r="A604" s="76"/>
      <c r="B604" s="54"/>
      <c r="C604" s="54"/>
      <c r="D604" s="54"/>
      <c r="E604" s="54"/>
      <c r="F604" s="5"/>
      <c r="G604" s="320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  <c r="DW604" s="54"/>
      <c r="DX604" s="54"/>
      <c r="DY604" s="54"/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</row>
    <row r="605" spans="1:148" x14ac:dyDescent="0.25">
      <c r="A605" s="76"/>
      <c r="B605" s="54"/>
      <c r="C605" s="54"/>
      <c r="D605" s="54"/>
      <c r="E605" s="54"/>
      <c r="F605" s="5"/>
      <c r="G605" s="320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</row>
    <row r="606" spans="1:148" x14ac:dyDescent="0.25">
      <c r="A606" s="76"/>
      <c r="B606" s="54"/>
      <c r="C606" s="54"/>
      <c r="D606" s="54"/>
      <c r="E606" s="54"/>
      <c r="F606" s="5"/>
      <c r="G606" s="320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</row>
    <row r="607" spans="1:148" x14ac:dyDescent="0.25">
      <c r="A607" s="76"/>
      <c r="B607" s="54"/>
      <c r="C607" s="54"/>
      <c r="D607" s="54"/>
      <c r="E607" s="54"/>
      <c r="F607" s="5"/>
      <c r="G607" s="320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</row>
    <row r="608" spans="1:148" x14ac:dyDescent="0.25">
      <c r="A608" s="76"/>
      <c r="B608" s="54"/>
      <c r="C608" s="54"/>
      <c r="D608" s="54"/>
      <c r="E608" s="54"/>
      <c r="F608" s="5"/>
      <c r="G608" s="320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</row>
    <row r="609" spans="1:148" x14ac:dyDescent="0.25">
      <c r="A609" s="76"/>
      <c r="B609" s="54"/>
      <c r="C609" s="54"/>
      <c r="D609" s="54"/>
      <c r="E609" s="54"/>
      <c r="F609" s="5"/>
      <c r="G609" s="320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</row>
    <row r="610" spans="1:148" x14ac:dyDescent="0.25">
      <c r="A610" s="76"/>
      <c r="B610" s="54"/>
      <c r="C610" s="54"/>
      <c r="D610" s="54"/>
      <c r="E610" s="54"/>
      <c r="F610" s="5"/>
      <c r="G610" s="320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  <c r="DW610" s="54"/>
      <c r="DX610" s="54"/>
      <c r="DY610" s="54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</row>
    <row r="611" spans="1:148" x14ac:dyDescent="0.25">
      <c r="A611" s="76"/>
      <c r="B611" s="54"/>
      <c r="C611" s="54"/>
      <c r="D611" s="54"/>
      <c r="E611" s="54"/>
      <c r="F611" s="5"/>
      <c r="G611" s="320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</row>
    <row r="612" spans="1:148" x14ac:dyDescent="0.25">
      <c r="A612" s="76"/>
      <c r="B612" s="54"/>
      <c r="C612" s="54"/>
      <c r="D612" s="54"/>
      <c r="E612" s="54"/>
      <c r="F612" s="5"/>
      <c r="G612" s="320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</row>
    <row r="613" spans="1:148" x14ac:dyDescent="0.25">
      <c r="A613" s="76"/>
      <c r="B613" s="54"/>
      <c r="C613" s="54"/>
      <c r="D613" s="54"/>
      <c r="E613" s="54"/>
      <c r="F613" s="5"/>
      <c r="G613" s="320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  <c r="DW613" s="54"/>
      <c r="DX613" s="54"/>
      <c r="DY613" s="54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</row>
    <row r="614" spans="1:148" x14ac:dyDescent="0.25">
      <c r="A614" s="76"/>
      <c r="B614" s="54"/>
      <c r="C614" s="54"/>
      <c r="D614" s="54"/>
      <c r="E614" s="54"/>
      <c r="F614" s="5"/>
      <c r="G614" s="320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  <c r="DW614" s="54"/>
      <c r="DX614" s="54"/>
      <c r="DY614" s="54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</row>
    <row r="615" spans="1:148" x14ac:dyDescent="0.25">
      <c r="A615" s="76"/>
      <c r="B615" s="54"/>
      <c r="C615" s="54"/>
      <c r="D615" s="54"/>
      <c r="E615" s="54"/>
      <c r="F615" s="5"/>
      <c r="G615" s="320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  <c r="DW615" s="54"/>
      <c r="DX615" s="54"/>
      <c r="DY615" s="54"/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</row>
    <row r="616" spans="1:148" x14ac:dyDescent="0.25">
      <c r="A616" s="76"/>
      <c r="B616" s="54"/>
      <c r="C616" s="54"/>
      <c r="D616" s="54"/>
      <c r="E616" s="54"/>
      <c r="F616" s="5"/>
      <c r="G616" s="320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</row>
    <row r="617" spans="1:148" x14ac:dyDescent="0.25">
      <c r="A617" s="76"/>
      <c r="B617" s="54"/>
      <c r="C617" s="54"/>
      <c r="D617" s="54"/>
      <c r="E617" s="54"/>
      <c r="F617" s="5"/>
      <c r="G617" s="320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</row>
    <row r="618" spans="1:148" x14ac:dyDescent="0.25">
      <c r="A618" s="76"/>
      <c r="B618" s="54"/>
      <c r="C618" s="54"/>
      <c r="D618" s="54"/>
      <c r="E618" s="54"/>
      <c r="F618" s="5"/>
      <c r="G618" s="320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</row>
    <row r="619" spans="1:148" x14ac:dyDescent="0.25">
      <c r="A619" s="76"/>
      <c r="B619" s="54"/>
      <c r="C619" s="54"/>
      <c r="D619" s="54"/>
      <c r="E619" s="54"/>
      <c r="F619" s="5"/>
      <c r="G619" s="320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  <c r="DW619" s="54"/>
      <c r="DX619" s="54"/>
      <c r="DY619" s="54"/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</row>
    <row r="620" spans="1:148" x14ac:dyDescent="0.25">
      <c r="A620" s="76"/>
      <c r="B620" s="54"/>
      <c r="C620" s="54"/>
      <c r="D620" s="54"/>
      <c r="E620" s="54"/>
      <c r="F620" s="5"/>
      <c r="G620" s="320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  <c r="DW620" s="54"/>
      <c r="DX620" s="54"/>
      <c r="DY620" s="54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</row>
    <row r="621" spans="1:148" x14ac:dyDescent="0.25">
      <c r="A621" s="76"/>
      <c r="B621" s="54"/>
      <c r="C621" s="54"/>
      <c r="D621" s="54"/>
      <c r="E621" s="54"/>
      <c r="F621" s="5"/>
      <c r="G621" s="320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  <c r="DW621" s="54"/>
      <c r="DX621" s="54"/>
      <c r="DY621" s="54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</row>
    <row r="622" spans="1:148" x14ac:dyDescent="0.25">
      <c r="A622" s="76"/>
      <c r="B622" s="54"/>
      <c r="C622" s="54"/>
      <c r="D622" s="54"/>
      <c r="E622" s="54"/>
      <c r="F622" s="5"/>
      <c r="G622" s="320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  <c r="DW622" s="54"/>
      <c r="DX622" s="54"/>
      <c r="DY622" s="54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</row>
    <row r="623" spans="1:148" x14ac:dyDescent="0.25">
      <c r="A623" s="76"/>
      <c r="B623" s="54"/>
      <c r="C623" s="54"/>
      <c r="D623" s="54"/>
      <c r="E623" s="54"/>
      <c r="F623" s="5"/>
      <c r="G623" s="320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  <c r="DW623" s="54"/>
      <c r="DX623" s="54"/>
      <c r="DY623" s="54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</row>
    <row r="624" spans="1:148" x14ac:dyDescent="0.25">
      <c r="A624" s="76"/>
      <c r="B624" s="54"/>
      <c r="C624" s="54"/>
      <c r="D624" s="54"/>
      <c r="E624" s="54"/>
      <c r="F624" s="5"/>
      <c r="G624" s="320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  <c r="DW624" s="54"/>
      <c r="DX624" s="54"/>
      <c r="DY624" s="54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</row>
    <row r="625" spans="1:148" x14ac:dyDescent="0.25">
      <c r="A625" s="76"/>
      <c r="B625" s="54"/>
      <c r="C625" s="54"/>
      <c r="D625" s="54"/>
      <c r="E625" s="54"/>
      <c r="F625" s="5"/>
      <c r="G625" s="320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</row>
    <row r="626" spans="1:148" x14ac:dyDescent="0.25">
      <c r="A626" s="76"/>
      <c r="B626" s="54"/>
      <c r="C626" s="54"/>
      <c r="D626" s="54"/>
      <c r="E626" s="54"/>
      <c r="F626" s="5"/>
      <c r="G626" s="320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  <c r="DW626" s="54"/>
      <c r="DX626" s="54"/>
      <c r="DY626" s="54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</row>
    <row r="627" spans="1:148" x14ac:dyDescent="0.25">
      <c r="A627" s="76"/>
      <c r="B627" s="54"/>
      <c r="C627" s="54"/>
      <c r="D627" s="54"/>
      <c r="E627" s="54"/>
      <c r="F627" s="5"/>
      <c r="G627" s="320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  <c r="DW627" s="54"/>
      <c r="DX627" s="54"/>
      <c r="DY627" s="54"/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</row>
    <row r="628" spans="1:148" x14ac:dyDescent="0.25">
      <c r="A628" s="76"/>
      <c r="B628" s="54"/>
      <c r="C628" s="54"/>
      <c r="D628" s="54"/>
      <c r="E628" s="54"/>
      <c r="F628" s="5"/>
      <c r="G628" s="320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</row>
    <row r="629" spans="1:148" x14ac:dyDescent="0.25">
      <c r="A629" s="76"/>
      <c r="B629" s="54"/>
      <c r="C629" s="54"/>
      <c r="D629" s="54"/>
      <c r="E629" s="54"/>
      <c r="F629" s="5"/>
      <c r="G629" s="320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  <c r="DW629" s="54"/>
      <c r="DX629" s="54"/>
      <c r="DY629" s="54"/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</row>
    <row r="630" spans="1:148" x14ac:dyDescent="0.25">
      <c r="A630" s="76"/>
      <c r="B630" s="54"/>
      <c r="C630" s="54"/>
      <c r="D630" s="54"/>
      <c r="E630" s="54"/>
      <c r="F630" s="5"/>
      <c r="G630" s="320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  <c r="DW630" s="54"/>
      <c r="DX630" s="54"/>
      <c r="DY630" s="54"/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</row>
    <row r="631" spans="1:148" x14ac:dyDescent="0.25">
      <c r="A631" s="76"/>
      <c r="B631" s="54"/>
      <c r="C631" s="54"/>
      <c r="D631" s="54"/>
      <c r="E631" s="54"/>
      <c r="F631" s="5"/>
      <c r="G631" s="320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  <c r="DW631" s="54"/>
      <c r="DX631" s="54"/>
      <c r="DY631" s="54"/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</row>
    <row r="632" spans="1:148" x14ac:dyDescent="0.25">
      <c r="A632" s="76"/>
      <c r="B632" s="54"/>
      <c r="C632" s="54"/>
      <c r="D632" s="54"/>
      <c r="E632" s="54"/>
      <c r="F632" s="5"/>
      <c r="G632" s="320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  <c r="DW632" s="54"/>
      <c r="DX632" s="54"/>
      <c r="DY632" s="54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</row>
    <row r="633" spans="1:148" x14ac:dyDescent="0.25">
      <c r="A633" s="76"/>
      <c r="B633" s="54"/>
      <c r="C633" s="54"/>
      <c r="D633" s="54"/>
      <c r="E633" s="54"/>
      <c r="F633" s="5"/>
      <c r="G633" s="320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  <c r="DW633" s="54"/>
      <c r="DX633" s="54"/>
      <c r="DY633" s="54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</row>
    <row r="634" spans="1:148" x14ac:dyDescent="0.25">
      <c r="A634" s="76"/>
      <c r="B634" s="54"/>
      <c r="C634" s="54"/>
      <c r="D634" s="54"/>
      <c r="E634" s="54"/>
      <c r="F634" s="5"/>
      <c r="G634" s="320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  <c r="DW634" s="54"/>
      <c r="DX634" s="54"/>
      <c r="DY634" s="54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</row>
    <row r="635" spans="1:148" x14ac:dyDescent="0.25">
      <c r="A635" s="76"/>
      <c r="B635" s="54"/>
      <c r="C635" s="54"/>
      <c r="D635" s="54"/>
      <c r="E635" s="54"/>
      <c r="F635" s="5"/>
      <c r="G635" s="320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  <c r="DW635" s="54"/>
      <c r="DX635" s="54"/>
      <c r="DY635" s="54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</row>
    <row r="636" spans="1:148" x14ac:dyDescent="0.25">
      <c r="A636" s="76"/>
      <c r="B636" s="54"/>
      <c r="C636" s="54"/>
      <c r="D636" s="54"/>
      <c r="E636" s="54"/>
      <c r="F636" s="5"/>
      <c r="G636" s="320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  <c r="DW636" s="54"/>
      <c r="DX636" s="54"/>
      <c r="DY636" s="54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</row>
    <row r="637" spans="1:148" x14ac:dyDescent="0.25">
      <c r="A637" s="76"/>
      <c r="B637" s="54"/>
      <c r="C637" s="54"/>
      <c r="D637" s="54"/>
      <c r="E637" s="54"/>
      <c r="F637" s="5"/>
      <c r="G637" s="320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</row>
    <row r="638" spans="1:148" x14ac:dyDescent="0.25">
      <c r="A638" s="76"/>
      <c r="B638" s="54"/>
      <c r="C638" s="54"/>
      <c r="D638" s="54"/>
      <c r="E638" s="54"/>
      <c r="F638" s="5"/>
      <c r="G638" s="320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  <c r="DW638" s="54"/>
      <c r="DX638" s="54"/>
      <c r="DY638" s="54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</row>
    <row r="639" spans="1:148" x14ac:dyDescent="0.25">
      <c r="A639" s="76"/>
      <c r="B639" s="54"/>
      <c r="C639" s="54"/>
      <c r="D639" s="54"/>
      <c r="E639" s="54"/>
      <c r="F639" s="5"/>
      <c r="G639" s="320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</row>
    <row r="640" spans="1:148" x14ac:dyDescent="0.25">
      <c r="A640" s="76"/>
      <c r="B640" s="54"/>
      <c r="C640" s="54"/>
      <c r="D640" s="54"/>
      <c r="E640" s="54"/>
      <c r="F640" s="5"/>
      <c r="G640" s="320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  <c r="DW640" s="54"/>
      <c r="DX640" s="54"/>
      <c r="DY640" s="54"/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</row>
    <row r="641" spans="1:148" x14ac:dyDescent="0.25">
      <c r="A641" s="76"/>
      <c r="B641" s="54"/>
      <c r="C641" s="54"/>
      <c r="D641" s="54"/>
      <c r="E641" s="54"/>
      <c r="F641" s="5"/>
      <c r="G641" s="320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  <c r="DW641" s="54"/>
      <c r="DX641" s="54"/>
      <c r="DY641" s="54"/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</row>
    <row r="642" spans="1:148" x14ac:dyDescent="0.25">
      <c r="A642" s="76"/>
      <c r="B642" s="54"/>
      <c r="C642" s="54"/>
      <c r="D642" s="54"/>
      <c r="E642" s="54"/>
      <c r="F642" s="5"/>
      <c r="G642" s="320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  <c r="DW642" s="54"/>
      <c r="DX642" s="54"/>
      <c r="DY642" s="54"/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</row>
    <row r="643" spans="1:148" x14ac:dyDescent="0.25">
      <c r="A643" s="76"/>
      <c r="B643" s="54"/>
      <c r="C643" s="54"/>
      <c r="D643" s="54"/>
      <c r="E643" s="54"/>
      <c r="F643" s="5"/>
      <c r="G643" s="320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  <c r="DW643" s="54"/>
      <c r="DX643" s="54"/>
      <c r="DY643" s="54"/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</row>
    <row r="644" spans="1:148" x14ac:dyDescent="0.25">
      <c r="A644" s="76"/>
      <c r="B644" s="54"/>
      <c r="C644" s="54"/>
      <c r="D644" s="54"/>
      <c r="E644" s="54"/>
      <c r="F644" s="5"/>
      <c r="G644" s="320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  <c r="DW644" s="54"/>
      <c r="DX644" s="54"/>
      <c r="DY644" s="54"/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</row>
    <row r="645" spans="1:148" x14ac:dyDescent="0.25">
      <c r="A645" s="76"/>
      <c r="B645" s="54"/>
      <c r="C645" s="54"/>
      <c r="D645" s="54"/>
      <c r="E645" s="54"/>
      <c r="F645" s="5"/>
      <c r="G645" s="320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  <c r="DW645" s="54"/>
      <c r="DX645" s="54"/>
      <c r="DY645" s="54"/>
      <c r="DZ645" s="54"/>
      <c r="EA645" s="54"/>
      <c r="EB645" s="54"/>
      <c r="EC645" s="54"/>
      <c r="ED645" s="54"/>
      <c r="EE645" s="54"/>
      <c r="EF645" s="54"/>
      <c r="EG645" s="54"/>
      <c r="EH645" s="54"/>
      <c r="EI645" s="54"/>
      <c r="EJ645" s="54"/>
      <c r="EK645" s="54"/>
      <c r="EL645" s="54"/>
      <c r="EM645" s="54"/>
      <c r="EN645" s="54"/>
      <c r="EO645" s="54"/>
      <c r="EP645" s="54"/>
      <c r="EQ645" s="54"/>
      <c r="ER645" s="54"/>
    </row>
    <row r="646" spans="1:148" x14ac:dyDescent="0.25">
      <c r="A646" s="76"/>
      <c r="B646" s="54"/>
      <c r="C646" s="54"/>
      <c r="D646" s="54"/>
      <c r="E646" s="54"/>
      <c r="F646" s="5"/>
      <c r="G646" s="320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  <c r="DW646" s="54"/>
      <c r="DX646" s="54"/>
      <c r="DY646" s="54"/>
      <c r="DZ646" s="54"/>
      <c r="EA646" s="54"/>
      <c r="EB646" s="54"/>
      <c r="EC646" s="54"/>
      <c r="ED646" s="54"/>
      <c r="EE646" s="54"/>
      <c r="EF646" s="54"/>
      <c r="EG646" s="54"/>
      <c r="EH646" s="54"/>
      <c r="EI646" s="54"/>
      <c r="EJ646" s="54"/>
      <c r="EK646" s="54"/>
      <c r="EL646" s="54"/>
      <c r="EM646" s="54"/>
      <c r="EN646" s="54"/>
      <c r="EO646" s="54"/>
      <c r="EP646" s="54"/>
      <c r="EQ646" s="54"/>
      <c r="ER646" s="54"/>
    </row>
    <row r="647" spans="1:148" x14ac:dyDescent="0.25">
      <c r="A647" s="76"/>
      <c r="B647" s="54"/>
      <c r="C647" s="54"/>
      <c r="D647" s="54"/>
      <c r="E647" s="54"/>
      <c r="F647" s="5"/>
      <c r="G647" s="320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  <c r="DW647" s="54"/>
      <c r="DX647" s="54"/>
      <c r="DY647" s="54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</row>
    <row r="648" spans="1:148" x14ac:dyDescent="0.25">
      <c r="A648" s="76"/>
      <c r="B648" s="54"/>
      <c r="C648" s="54"/>
      <c r="D648" s="54"/>
      <c r="E648" s="54"/>
      <c r="F648" s="5"/>
      <c r="G648" s="320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  <c r="DW648" s="54"/>
      <c r="DX648" s="54"/>
      <c r="DY648" s="54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</row>
    <row r="649" spans="1:148" x14ac:dyDescent="0.25">
      <c r="A649" s="76"/>
      <c r="B649" s="54"/>
      <c r="C649" s="54"/>
      <c r="D649" s="54"/>
      <c r="E649" s="54"/>
      <c r="F649" s="5"/>
      <c r="G649" s="320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  <c r="DW649" s="54"/>
      <c r="DX649" s="54"/>
      <c r="DY649" s="54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</row>
    <row r="650" spans="1:148" x14ac:dyDescent="0.25">
      <c r="A650" s="76"/>
      <c r="B650" s="54"/>
      <c r="C650" s="54"/>
      <c r="D650" s="54"/>
      <c r="E650" s="54"/>
      <c r="F650" s="5"/>
      <c r="G650" s="320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  <c r="DW650" s="54"/>
      <c r="DX650" s="54"/>
      <c r="DY650" s="54"/>
      <c r="DZ650" s="54"/>
      <c r="EA650" s="54"/>
      <c r="EB650" s="54"/>
      <c r="EC650" s="54"/>
      <c r="ED650" s="54"/>
      <c r="EE650" s="54"/>
      <c r="EF650" s="54"/>
      <c r="EG650" s="54"/>
      <c r="EH650" s="54"/>
      <c r="EI650" s="54"/>
      <c r="EJ650" s="54"/>
      <c r="EK650" s="54"/>
      <c r="EL650" s="54"/>
      <c r="EM650" s="54"/>
      <c r="EN650" s="54"/>
      <c r="EO650" s="54"/>
      <c r="EP650" s="54"/>
      <c r="EQ650" s="54"/>
      <c r="ER650" s="54"/>
    </row>
    <row r="651" spans="1:148" x14ac:dyDescent="0.25">
      <c r="A651" s="76"/>
      <c r="B651" s="54"/>
      <c r="C651" s="54"/>
      <c r="D651" s="54"/>
      <c r="E651" s="54"/>
      <c r="F651" s="5"/>
      <c r="G651" s="320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  <c r="DW651" s="54"/>
      <c r="DX651" s="54"/>
      <c r="DY651" s="54"/>
      <c r="DZ651" s="54"/>
      <c r="EA651" s="54"/>
      <c r="EB651" s="54"/>
      <c r="EC651" s="54"/>
      <c r="ED651" s="54"/>
      <c r="EE651" s="54"/>
      <c r="EF651" s="54"/>
      <c r="EG651" s="54"/>
      <c r="EH651" s="54"/>
      <c r="EI651" s="54"/>
      <c r="EJ651" s="54"/>
      <c r="EK651" s="54"/>
      <c r="EL651" s="54"/>
      <c r="EM651" s="54"/>
      <c r="EN651" s="54"/>
      <c r="EO651" s="54"/>
      <c r="EP651" s="54"/>
      <c r="EQ651" s="54"/>
      <c r="ER651" s="54"/>
    </row>
    <row r="652" spans="1:148" x14ac:dyDescent="0.25">
      <c r="A652" s="76"/>
      <c r="B652" s="54"/>
      <c r="C652" s="54"/>
      <c r="D652" s="54"/>
      <c r="E652" s="54"/>
      <c r="F652" s="5"/>
      <c r="G652" s="320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  <c r="DW652" s="54"/>
      <c r="DX652" s="54"/>
      <c r="DY652" s="54"/>
      <c r="DZ652" s="54"/>
      <c r="EA652" s="54"/>
      <c r="EB652" s="54"/>
      <c r="EC652" s="54"/>
      <c r="ED652" s="54"/>
      <c r="EE652" s="54"/>
      <c r="EF652" s="54"/>
      <c r="EG652" s="54"/>
      <c r="EH652" s="54"/>
      <c r="EI652" s="54"/>
      <c r="EJ652" s="54"/>
      <c r="EK652" s="54"/>
      <c r="EL652" s="54"/>
      <c r="EM652" s="54"/>
      <c r="EN652" s="54"/>
      <c r="EO652" s="54"/>
      <c r="EP652" s="54"/>
      <c r="EQ652" s="54"/>
      <c r="ER652" s="54"/>
    </row>
    <row r="653" spans="1:148" x14ac:dyDescent="0.25">
      <c r="A653" s="76"/>
      <c r="B653" s="54"/>
      <c r="C653" s="54"/>
      <c r="D653" s="54"/>
      <c r="E653" s="54"/>
      <c r="F653" s="5"/>
      <c r="G653" s="320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  <c r="DW653" s="54"/>
      <c r="DX653" s="54"/>
      <c r="DY653" s="54"/>
      <c r="DZ653" s="54"/>
      <c r="EA653" s="54"/>
      <c r="EB653" s="54"/>
      <c r="EC653" s="54"/>
      <c r="ED653" s="54"/>
      <c r="EE653" s="54"/>
      <c r="EF653" s="54"/>
      <c r="EG653" s="54"/>
      <c r="EH653" s="54"/>
      <c r="EI653" s="54"/>
      <c r="EJ653" s="54"/>
      <c r="EK653" s="54"/>
      <c r="EL653" s="54"/>
      <c r="EM653" s="54"/>
      <c r="EN653" s="54"/>
      <c r="EO653" s="54"/>
      <c r="EP653" s="54"/>
      <c r="EQ653" s="54"/>
      <c r="ER653" s="54"/>
    </row>
    <row r="654" spans="1:148" x14ac:dyDescent="0.25">
      <c r="A654" s="76"/>
      <c r="B654" s="54"/>
      <c r="C654" s="54"/>
      <c r="D654" s="54"/>
      <c r="E654" s="54"/>
      <c r="F654" s="5"/>
      <c r="G654" s="320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  <c r="DW654" s="54"/>
      <c r="DX654" s="54"/>
      <c r="DY654" s="54"/>
      <c r="DZ654" s="54"/>
      <c r="EA654" s="54"/>
      <c r="EB654" s="54"/>
      <c r="EC654" s="54"/>
      <c r="ED654" s="54"/>
      <c r="EE654" s="54"/>
      <c r="EF654" s="54"/>
      <c r="EG654" s="54"/>
      <c r="EH654" s="54"/>
      <c r="EI654" s="54"/>
      <c r="EJ654" s="54"/>
      <c r="EK654" s="54"/>
      <c r="EL654" s="54"/>
      <c r="EM654" s="54"/>
      <c r="EN654" s="54"/>
      <c r="EO654" s="54"/>
      <c r="EP654" s="54"/>
      <c r="EQ654" s="54"/>
      <c r="ER654" s="54"/>
    </row>
    <row r="655" spans="1:148" x14ac:dyDescent="0.25">
      <c r="A655" s="76"/>
      <c r="B655" s="54"/>
      <c r="C655" s="54"/>
      <c r="D655" s="54"/>
      <c r="E655" s="54"/>
      <c r="F655" s="5"/>
      <c r="G655" s="320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  <c r="DW655" s="54"/>
      <c r="DX655" s="54"/>
      <c r="DY655" s="54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</row>
    <row r="656" spans="1:148" x14ac:dyDescent="0.25">
      <c r="A656" s="76"/>
      <c r="B656" s="54"/>
      <c r="C656" s="54"/>
      <c r="D656" s="54"/>
      <c r="E656" s="54"/>
      <c r="F656" s="5"/>
      <c r="G656" s="320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  <c r="DW656" s="54"/>
      <c r="DX656" s="54"/>
      <c r="DY656" s="54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</row>
    <row r="657" spans="1:148" x14ac:dyDescent="0.25">
      <c r="A657" s="76"/>
      <c r="B657" s="54"/>
      <c r="C657" s="54"/>
      <c r="D657" s="54"/>
      <c r="E657" s="54"/>
      <c r="F657" s="5"/>
      <c r="G657" s="320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  <c r="DW657" s="54"/>
      <c r="DX657" s="54"/>
      <c r="DY657" s="54"/>
      <c r="DZ657" s="54"/>
      <c r="EA657" s="54"/>
      <c r="EB657" s="54"/>
      <c r="EC657" s="54"/>
      <c r="ED657" s="54"/>
      <c r="EE657" s="54"/>
      <c r="EF657" s="54"/>
      <c r="EG657" s="54"/>
      <c r="EH657" s="54"/>
      <c r="EI657" s="54"/>
      <c r="EJ657" s="54"/>
      <c r="EK657" s="54"/>
      <c r="EL657" s="54"/>
      <c r="EM657" s="54"/>
      <c r="EN657" s="54"/>
      <c r="EO657" s="54"/>
      <c r="EP657" s="54"/>
      <c r="EQ657" s="54"/>
      <c r="ER657" s="54"/>
    </row>
    <row r="658" spans="1:148" x14ac:dyDescent="0.25">
      <c r="A658" s="76"/>
      <c r="B658" s="54"/>
      <c r="C658" s="54"/>
      <c r="D658" s="54"/>
      <c r="E658" s="54"/>
      <c r="F658" s="5"/>
      <c r="G658" s="320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  <c r="DW658" s="54"/>
      <c r="DX658" s="54"/>
      <c r="DY658" s="54"/>
      <c r="DZ658" s="54"/>
      <c r="EA658" s="54"/>
      <c r="EB658" s="54"/>
      <c r="EC658" s="54"/>
      <c r="ED658" s="54"/>
      <c r="EE658" s="54"/>
      <c r="EF658" s="54"/>
      <c r="EG658" s="54"/>
      <c r="EH658" s="54"/>
      <c r="EI658" s="54"/>
      <c r="EJ658" s="54"/>
      <c r="EK658" s="54"/>
      <c r="EL658" s="54"/>
      <c r="EM658" s="54"/>
      <c r="EN658" s="54"/>
      <c r="EO658" s="54"/>
      <c r="EP658" s="54"/>
      <c r="EQ658" s="54"/>
      <c r="ER658" s="54"/>
    </row>
    <row r="659" spans="1:148" x14ac:dyDescent="0.25">
      <c r="A659" s="76"/>
      <c r="B659" s="54"/>
      <c r="C659" s="54"/>
      <c r="D659" s="54"/>
      <c r="E659" s="54"/>
      <c r="F659" s="5"/>
      <c r="G659" s="320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  <c r="DW659" s="54"/>
      <c r="DX659" s="54"/>
      <c r="DY659" s="54"/>
      <c r="DZ659" s="54"/>
      <c r="EA659" s="54"/>
      <c r="EB659" s="54"/>
      <c r="EC659" s="54"/>
      <c r="ED659" s="54"/>
      <c r="EE659" s="54"/>
      <c r="EF659" s="54"/>
      <c r="EG659" s="54"/>
      <c r="EH659" s="54"/>
      <c r="EI659" s="54"/>
      <c r="EJ659" s="54"/>
      <c r="EK659" s="54"/>
      <c r="EL659" s="54"/>
      <c r="EM659" s="54"/>
      <c r="EN659" s="54"/>
      <c r="EO659" s="54"/>
      <c r="EP659" s="54"/>
      <c r="EQ659" s="54"/>
      <c r="ER659" s="54"/>
    </row>
    <row r="660" spans="1:148" x14ac:dyDescent="0.25">
      <c r="A660" s="76"/>
      <c r="B660" s="54"/>
      <c r="C660" s="54"/>
      <c r="D660" s="54"/>
      <c r="E660" s="54"/>
      <c r="F660" s="5"/>
      <c r="G660" s="320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  <c r="DW660" s="54"/>
      <c r="DX660" s="54"/>
      <c r="DY660" s="54"/>
      <c r="DZ660" s="54"/>
      <c r="EA660" s="54"/>
      <c r="EB660" s="54"/>
      <c r="EC660" s="54"/>
      <c r="ED660" s="54"/>
      <c r="EE660" s="54"/>
      <c r="EF660" s="54"/>
      <c r="EG660" s="54"/>
      <c r="EH660" s="54"/>
      <c r="EI660" s="54"/>
      <c r="EJ660" s="54"/>
      <c r="EK660" s="54"/>
      <c r="EL660" s="54"/>
      <c r="EM660" s="54"/>
      <c r="EN660" s="54"/>
      <c r="EO660" s="54"/>
      <c r="EP660" s="54"/>
      <c r="EQ660" s="54"/>
      <c r="ER660" s="54"/>
    </row>
    <row r="661" spans="1:148" x14ac:dyDescent="0.25">
      <c r="A661" s="76"/>
      <c r="B661" s="54"/>
      <c r="C661" s="54"/>
      <c r="D661" s="54"/>
      <c r="E661" s="54"/>
      <c r="F661" s="5"/>
      <c r="G661" s="320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  <c r="DW661" s="54"/>
      <c r="DX661" s="54"/>
      <c r="DY661" s="54"/>
      <c r="DZ661" s="54"/>
      <c r="EA661" s="54"/>
      <c r="EB661" s="54"/>
      <c r="EC661" s="54"/>
      <c r="ED661" s="54"/>
      <c r="EE661" s="54"/>
      <c r="EF661" s="54"/>
      <c r="EG661" s="54"/>
      <c r="EH661" s="54"/>
      <c r="EI661" s="54"/>
      <c r="EJ661" s="54"/>
      <c r="EK661" s="54"/>
      <c r="EL661" s="54"/>
      <c r="EM661" s="54"/>
      <c r="EN661" s="54"/>
      <c r="EO661" s="54"/>
      <c r="EP661" s="54"/>
      <c r="EQ661" s="54"/>
      <c r="ER661" s="54"/>
    </row>
    <row r="662" spans="1:148" x14ac:dyDescent="0.25">
      <c r="A662" s="76"/>
      <c r="B662" s="54"/>
      <c r="C662" s="54"/>
      <c r="D662" s="54"/>
      <c r="E662" s="54"/>
      <c r="F662" s="5"/>
      <c r="G662" s="320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  <c r="DW662" s="54"/>
      <c r="DX662" s="54"/>
      <c r="DY662" s="54"/>
      <c r="DZ662" s="54"/>
      <c r="EA662" s="54"/>
      <c r="EB662" s="54"/>
      <c r="EC662" s="54"/>
      <c r="ED662" s="54"/>
      <c r="EE662" s="54"/>
      <c r="EF662" s="54"/>
      <c r="EG662" s="54"/>
      <c r="EH662" s="54"/>
      <c r="EI662" s="54"/>
      <c r="EJ662" s="54"/>
      <c r="EK662" s="54"/>
      <c r="EL662" s="54"/>
      <c r="EM662" s="54"/>
      <c r="EN662" s="54"/>
      <c r="EO662" s="54"/>
      <c r="EP662" s="54"/>
      <c r="EQ662" s="54"/>
      <c r="ER662" s="54"/>
    </row>
    <row r="663" spans="1:148" x14ac:dyDescent="0.25">
      <c r="A663" s="76"/>
      <c r="B663" s="54"/>
      <c r="C663" s="54"/>
      <c r="D663" s="54"/>
      <c r="E663" s="54"/>
      <c r="F663" s="5"/>
      <c r="G663" s="320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  <c r="DW663" s="54"/>
      <c r="DX663" s="54"/>
      <c r="DY663" s="54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</row>
    <row r="664" spans="1:148" x14ac:dyDescent="0.25">
      <c r="A664" s="76"/>
      <c r="B664" s="54"/>
      <c r="C664" s="54"/>
      <c r="D664" s="54"/>
      <c r="E664" s="54"/>
      <c r="F664" s="5"/>
      <c r="G664" s="320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  <c r="DW664" s="54"/>
      <c r="DX664" s="54"/>
      <c r="DY664" s="54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</row>
    <row r="665" spans="1:148" x14ac:dyDescent="0.25">
      <c r="A665" s="76"/>
      <c r="B665" s="54"/>
      <c r="C665" s="54"/>
      <c r="D665" s="54"/>
      <c r="E665" s="54"/>
      <c r="F665" s="5"/>
      <c r="G665" s="320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  <c r="DW665" s="54"/>
      <c r="DX665" s="54"/>
      <c r="DY665" s="54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</row>
    <row r="666" spans="1:148" x14ac:dyDescent="0.25">
      <c r="A666" s="76"/>
      <c r="B666" s="54"/>
      <c r="C666" s="54"/>
      <c r="D666" s="54"/>
      <c r="E666" s="54"/>
      <c r="F666" s="5"/>
      <c r="G666" s="320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  <c r="DW666" s="54"/>
      <c r="DX666" s="54"/>
      <c r="DY666" s="54"/>
      <c r="DZ666" s="54"/>
      <c r="EA666" s="54"/>
      <c r="EB666" s="54"/>
      <c r="EC666" s="54"/>
      <c r="ED666" s="54"/>
      <c r="EE666" s="54"/>
      <c r="EF666" s="54"/>
      <c r="EG666" s="54"/>
      <c r="EH666" s="54"/>
      <c r="EI666" s="54"/>
      <c r="EJ666" s="54"/>
      <c r="EK666" s="54"/>
      <c r="EL666" s="54"/>
      <c r="EM666" s="54"/>
      <c r="EN666" s="54"/>
      <c r="EO666" s="54"/>
      <c r="EP666" s="54"/>
      <c r="EQ666" s="54"/>
      <c r="ER666" s="54"/>
    </row>
    <row r="667" spans="1:148" x14ac:dyDescent="0.25">
      <c r="A667" s="76"/>
      <c r="B667" s="54"/>
      <c r="C667" s="54"/>
      <c r="D667" s="54"/>
      <c r="E667" s="54"/>
      <c r="F667" s="5"/>
      <c r="G667" s="320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  <c r="DW667" s="54"/>
      <c r="DX667" s="54"/>
      <c r="DY667" s="54"/>
      <c r="DZ667" s="54"/>
      <c r="EA667" s="54"/>
      <c r="EB667" s="54"/>
      <c r="EC667" s="54"/>
      <c r="ED667" s="54"/>
      <c r="EE667" s="54"/>
      <c r="EF667" s="54"/>
      <c r="EG667" s="54"/>
      <c r="EH667" s="54"/>
      <c r="EI667" s="54"/>
      <c r="EJ667" s="54"/>
      <c r="EK667" s="54"/>
      <c r="EL667" s="54"/>
      <c r="EM667" s="54"/>
      <c r="EN667" s="54"/>
      <c r="EO667" s="54"/>
      <c r="EP667" s="54"/>
      <c r="EQ667" s="54"/>
      <c r="ER667" s="54"/>
    </row>
    <row r="668" spans="1:148" x14ac:dyDescent="0.25">
      <c r="A668" s="76"/>
      <c r="B668" s="54"/>
      <c r="C668" s="54"/>
      <c r="D668" s="54"/>
      <c r="E668" s="54"/>
      <c r="F668" s="5"/>
      <c r="G668" s="320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  <c r="DW668" s="54"/>
      <c r="DX668" s="54"/>
      <c r="DY668" s="54"/>
      <c r="DZ668" s="54"/>
      <c r="EA668" s="54"/>
      <c r="EB668" s="54"/>
      <c r="EC668" s="54"/>
      <c r="ED668" s="54"/>
      <c r="EE668" s="54"/>
      <c r="EF668" s="54"/>
      <c r="EG668" s="54"/>
      <c r="EH668" s="54"/>
      <c r="EI668" s="54"/>
      <c r="EJ668" s="54"/>
      <c r="EK668" s="54"/>
      <c r="EL668" s="54"/>
      <c r="EM668" s="54"/>
      <c r="EN668" s="54"/>
      <c r="EO668" s="54"/>
      <c r="EP668" s="54"/>
      <c r="EQ668" s="54"/>
      <c r="ER668" s="54"/>
    </row>
    <row r="669" spans="1:148" x14ac:dyDescent="0.25">
      <c r="A669" s="76"/>
      <c r="B669" s="54"/>
      <c r="C669" s="54"/>
      <c r="D669" s="54"/>
      <c r="E669" s="54"/>
      <c r="F669" s="5"/>
      <c r="G669" s="320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  <c r="DW669" s="54"/>
      <c r="DX669" s="54"/>
      <c r="DY669" s="54"/>
      <c r="DZ669" s="54"/>
      <c r="EA669" s="54"/>
      <c r="EB669" s="54"/>
      <c r="EC669" s="54"/>
      <c r="ED669" s="54"/>
      <c r="EE669" s="54"/>
      <c r="EF669" s="54"/>
      <c r="EG669" s="54"/>
      <c r="EH669" s="54"/>
      <c r="EI669" s="54"/>
      <c r="EJ669" s="54"/>
      <c r="EK669" s="54"/>
      <c r="EL669" s="54"/>
      <c r="EM669" s="54"/>
      <c r="EN669" s="54"/>
      <c r="EO669" s="54"/>
      <c r="EP669" s="54"/>
      <c r="EQ669" s="54"/>
      <c r="ER669" s="54"/>
    </row>
    <row r="670" spans="1:148" x14ac:dyDescent="0.25">
      <c r="A670" s="76"/>
      <c r="B670" s="54"/>
      <c r="C670" s="54"/>
      <c r="D670" s="54"/>
      <c r="E670" s="54"/>
      <c r="F670" s="5"/>
      <c r="G670" s="320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  <c r="DW670" s="54"/>
      <c r="DX670" s="54"/>
      <c r="DY670" s="54"/>
      <c r="DZ670" s="54"/>
      <c r="EA670" s="54"/>
      <c r="EB670" s="54"/>
      <c r="EC670" s="54"/>
      <c r="ED670" s="54"/>
      <c r="EE670" s="54"/>
      <c r="EF670" s="54"/>
      <c r="EG670" s="54"/>
      <c r="EH670" s="54"/>
      <c r="EI670" s="54"/>
      <c r="EJ670" s="54"/>
      <c r="EK670" s="54"/>
      <c r="EL670" s="54"/>
      <c r="EM670" s="54"/>
      <c r="EN670" s="54"/>
      <c r="EO670" s="54"/>
      <c r="EP670" s="54"/>
      <c r="EQ670" s="54"/>
      <c r="ER670" s="54"/>
    </row>
    <row r="671" spans="1:148" x14ac:dyDescent="0.25">
      <c r="A671" s="76"/>
      <c r="B671" s="54"/>
      <c r="C671" s="54"/>
      <c r="D671" s="54"/>
      <c r="E671" s="54"/>
      <c r="F671" s="5"/>
      <c r="G671" s="320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  <c r="DW671" s="54"/>
      <c r="DX671" s="54"/>
      <c r="DY671" s="54"/>
      <c r="DZ671" s="54"/>
      <c r="EA671" s="54"/>
      <c r="EB671" s="54"/>
      <c r="EC671" s="54"/>
      <c r="ED671" s="54"/>
      <c r="EE671" s="54"/>
      <c r="EF671" s="54"/>
      <c r="EG671" s="54"/>
      <c r="EH671" s="54"/>
      <c r="EI671" s="54"/>
      <c r="EJ671" s="54"/>
      <c r="EK671" s="54"/>
      <c r="EL671" s="54"/>
      <c r="EM671" s="54"/>
      <c r="EN671" s="54"/>
      <c r="EO671" s="54"/>
      <c r="EP671" s="54"/>
      <c r="EQ671" s="54"/>
      <c r="ER671" s="54"/>
    </row>
    <row r="672" spans="1:148" x14ac:dyDescent="0.25">
      <c r="A672" s="76"/>
      <c r="B672" s="54"/>
      <c r="C672" s="54"/>
      <c r="D672" s="54"/>
      <c r="E672" s="54"/>
      <c r="F672" s="5"/>
      <c r="G672" s="320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  <c r="DW672" s="54"/>
      <c r="DX672" s="54"/>
      <c r="DY672" s="54"/>
      <c r="DZ672" s="54"/>
      <c r="EA672" s="54"/>
      <c r="EB672" s="54"/>
      <c r="EC672" s="54"/>
      <c r="ED672" s="54"/>
      <c r="EE672" s="54"/>
      <c r="EF672" s="54"/>
      <c r="EG672" s="54"/>
      <c r="EH672" s="54"/>
      <c r="EI672" s="54"/>
      <c r="EJ672" s="54"/>
      <c r="EK672" s="54"/>
      <c r="EL672" s="54"/>
      <c r="EM672" s="54"/>
      <c r="EN672" s="54"/>
      <c r="EO672" s="54"/>
      <c r="EP672" s="54"/>
      <c r="EQ672" s="54"/>
      <c r="ER672" s="54"/>
    </row>
    <row r="673" spans="1:148" x14ac:dyDescent="0.25">
      <c r="A673" s="76"/>
      <c r="B673" s="54"/>
      <c r="C673" s="54"/>
      <c r="D673" s="54"/>
      <c r="E673" s="54"/>
      <c r="F673" s="5"/>
      <c r="G673" s="320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  <c r="DW673" s="54"/>
      <c r="DX673" s="54"/>
      <c r="DY673" s="54"/>
      <c r="DZ673" s="54"/>
      <c r="EA673" s="54"/>
      <c r="EB673" s="54"/>
      <c r="EC673" s="54"/>
      <c r="ED673" s="54"/>
      <c r="EE673" s="54"/>
      <c r="EF673" s="54"/>
      <c r="EG673" s="54"/>
      <c r="EH673" s="54"/>
      <c r="EI673" s="54"/>
      <c r="EJ673" s="54"/>
      <c r="EK673" s="54"/>
      <c r="EL673" s="54"/>
      <c r="EM673" s="54"/>
      <c r="EN673" s="54"/>
      <c r="EO673" s="54"/>
      <c r="EP673" s="54"/>
      <c r="EQ673" s="54"/>
      <c r="ER673" s="54"/>
    </row>
    <row r="674" spans="1:148" x14ac:dyDescent="0.25">
      <c r="A674" s="76"/>
      <c r="B674" s="54"/>
      <c r="C674" s="54"/>
      <c r="D674" s="54"/>
      <c r="E674" s="54"/>
      <c r="F674" s="5"/>
      <c r="G674" s="320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  <c r="DW674" s="54"/>
      <c r="DX674" s="54"/>
      <c r="DY674" s="54"/>
      <c r="DZ674" s="54"/>
      <c r="EA674" s="54"/>
      <c r="EB674" s="54"/>
      <c r="EC674" s="54"/>
      <c r="ED674" s="54"/>
      <c r="EE674" s="54"/>
      <c r="EF674" s="54"/>
      <c r="EG674" s="54"/>
      <c r="EH674" s="54"/>
      <c r="EI674" s="54"/>
      <c r="EJ674" s="54"/>
      <c r="EK674" s="54"/>
      <c r="EL674" s="54"/>
      <c r="EM674" s="54"/>
      <c r="EN674" s="54"/>
      <c r="EO674" s="54"/>
      <c r="EP674" s="54"/>
      <c r="EQ674" s="54"/>
      <c r="ER674" s="54"/>
    </row>
    <row r="675" spans="1:148" x14ac:dyDescent="0.25">
      <c r="A675" s="76"/>
      <c r="B675" s="54"/>
      <c r="C675" s="54"/>
      <c r="D675" s="54"/>
      <c r="E675" s="54"/>
      <c r="F675" s="5"/>
      <c r="G675" s="320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  <c r="DW675" s="54"/>
      <c r="DX675" s="54"/>
      <c r="DY675" s="54"/>
      <c r="DZ675" s="54"/>
      <c r="EA675" s="54"/>
      <c r="EB675" s="54"/>
      <c r="EC675" s="54"/>
      <c r="ED675" s="54"/>
      <c r="EE675" s="54"/>
      <c r="EF675" s="54"/>
      <c r="EG675" s="54"/>
      <c r="EH675" s="54"/>
      <c r="EI675" s="54"/>
      <c r="EJ675" s="54"/>
      <c r="EK675" s="54"/>
      <c r="EL675" s="54"/>
      <c r="EM675" s="54"/>
      <c r="EN675" s="54"/>
      <c r="EO675" s="54"/>
      <c r="EP675" s="54"/>
      <c r="EQ675" s="54"/>
      <c r="ER675" s="54"/>
    </row>
    <row r="676" spans="1:148" x14ac:dyDescent="0.25">
      <c r="A676" s="76"/>
      <c r="B676" s="54"/>
      <c r="C676" s="54"/>
      <c r="D676" s="54"/>
      <c r="E676" s="54"/>
      <c r="F676" s="5"/>
      <c r="G676" s="320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  <c r="DW676" s="54"/>
      <c r="DX676" s="54"/>
      <c r="DY676" s="54"/>
      <c r="DZ676" s="54"/>
      <c r="EA676" s="54"/>
      <c r="EB676" s="54"/>
      <c r="EC676" s="54"/>
      <c r="ED676" s="54"/>
      <c r="EE676" s="54"/>
      <c r="EF676" s="54"/>
      <c r="EG676" s="54"/>
      <c r="EH676" s="54"/>
      <c r="EI676" s="54"/>
      <c r="EJ676" s="54"/>
      <c r="EK676" s="54"/>
      <c r="EL676" s="54"/>
      <c r="EM676" s="54"/>
      <c r="EN676" s="54"/>
      <c r="EO676" s="54"/>
      <c r="EP676" s="54"/>
      <c r="EQ676" s="54"/>
      <c r="ER676" s="54"/>
    </row>
    <row r="677" spans="1:148" x14ac:dyDescent="0.25">
      <c r="A677" s="76"/>
      <c r="B677" s="54"/>
      <c r="C677" s="54"/>
      <c r="D677" s="54"/>
      <c r="E677" s="54"/>
      <c r="F677" s="5"/>
      <c r="G677" s="320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  <c r="DW677" s="54"/>
      <c r="DX677" s="54"/>
      <c r="DY677" s="54"/>
      <c r="DZ677" s="54"/>
      <c r="EA677" s="54"/>
      <c r="EB677" s="54"/>
      <c r="EC677" s="54"/>
      <c r="ED677" s="54"/>
      <c r="EE677" s="54"/>
      <c r="EF677" s="54"/>
      <c r="EG677" s="54"/>
      <c r="EH677" s="54"/>
      <c r="EI677" s="54"/>
      <c r="EJ677" s="54"/>
      <c r="EK677" s="54"/>
      <c r="EL677" s="54"/>
      <c r="EM677" s="54"/>
      <c r="EN677" s="54"/>
      <c r="EO677" s="54"/>
      <c r="EP677" s="54"/>
      <c r="EQ677" s="54"/>
      <c r="ER677" s="54"/>
    </row>
    <row r="678" spans="1:148" x14ac:dyDescent="0.25">
      <c r="A678" s="76"/>
      <c r="B678" s="54"/>
      <c r="C678" s="54"/>
      <c r="D678" s="54"/>
      <c r="E678" s="54"/>
      <c r="F678" s="5"/>
      <c r="G678" s="320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  <c r="DW678" s="54"/>
      <c r="DX678" s="54"/>
      <c r="DY678" s="54"/>
      <c r="DZ678" s="54"/>
      <c r="EA678" s="54"/>
      <c r="EB678" s="54"/>
      <c r="EC678" s="54"/>
      <c r="ED678" s="54"/>
      <c r="EE678" s="54"/>
      <c r="EF678" s="54"/>
      <c r="EG678" s="54"/>
      <c r="EH678" s="54"/>
      <c r="EI678" s="54"/>
      <c r="EJ678" s="54"/>
      <c r="EK678" s="54"/>
      <c r="EL678" s="54"/>
      <c r="EM678" s="54"/>
      <c r="EN678" s="54"/>
      <c r="EO678" s="54"/>
      <c r="EP678" s="54"/>
      <c r="EQ678" s="54"/>
      <c r="ER678" s="54"/>
    </row>
    <row r="679" spans="1:148" x14ac:dyDescent="0.25">
      <c r="A679" s="76"/>
      <c r="B679" s="54"/>
      <c r="C679" s="54"/>
      <c r="D679" s="54"/>
      <c r="E679" s="54"/>
      <c r="F679" s="5"/>
      <c r="G679" s="320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  <c r="DW679" s="54"/>
      <c r="DX679" s="54"/>
      <c r="DY679" s="54"/>
      <c r="DZ679" s="54"/>
      <c r="EA679" s="54"/>
      <c r="EB679" s="54"/>
      <c r="EC679" s="54"/>
      <c r="ED679" s="54"/>
      <c r="EE679" s="54"/>
      <c r="EF679" s="54"/>
      <c r="EG679" s="54"/>
      <c r="EH679" s="54"/>
      <c r="EI679" s="54"/>
      <c r="EJ679" s="54"/>
      <c r="EK679" s="54"/>
      <c r="EL679" s="54"/>
      <c r="EM679" s="54"/>
      <c r="EN679" s="54"/>
      <c r="EO679" s="54"/>
      <c r="EP679" s="54"/>
      <c r="EQ679" s="54"/>
      <c r="ER679" s="54"/>
    </row>
    <row r="680" spans="1:148" x14ac:dyDescent="0.25">
      <c r="A680" s="76"/>
      <c r="B680" s="54"/>
      <c r="C680" s="54"/>
      <c r="D680" s="54"/>
      <c r="E680" s="54"/>
      <c r="F680" s="5"/>
      <c r="G680" s="320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  <c r="DW680" s="54"/>
      <c r="DX680" s="54"/>
      <c r="DY680" s="54"/>
      <c r="DZ680" s="54"/>
      <c r="EA680" s="54"/>
      <c r="EB680" s="54"/>
      <c r="EC680" s="54"/>
      <c r="ED680" s="54"/>
      <c r="EE680" s="54"/>
      <c r="EF680" s="54"/>
      <c r="EG680" s="54"/>
      <c r="EH680" s="54"/>
      <c r="EI680" s="54"/>
      <c r="EJ680" s="54"/>
      <c r="EK680" s="54"/>
      <c r="EL680" s="54"/>
      <c r="EM680" s="54"/>
      <c r="EN680" s="54"/>
      <c r="EO680" s="54"/>
      <c r="EP680" s="54"/>
      <c r="EQ680" s="54"/>
      <c r="ER680" s="54"/>
    </row>
    <row r="681" spans="1:148" x14ac:dyDescent="0.25">
      <c r="A681" s="76"/>
      <c r="B681" s="54"/>
      <c r="C681" s="54"/>
      <c r="D681" s="54"/>
      <c r="E681" s="54"/>
      <c r="F681" s="5"/>
      <c r="G681" s="320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  <c r="DW681" s="54"/>
      <c r="DX681" s="54"/>
      <c r="DY681" s="54"/>
      <c r="DZ681" s="54"/>
      <c r="EA681" s="54"/>
      <c r="EB681" s="54"/>
      <c r="EC681" s="54"/>
      <c r="ED681" s="54"/>
      <c r="EE681" s="54"/>
      <c r="EF681" s="54"/>
      <c r="EG681" s="54"/>
      <c r="EH681" s="54"/>
      <c r="EI681" s="54"/>
      <c r="EJ681" s="54"/>
      <c r="EK681" s="54"/>
      <c r="EL681" s="54"/>
      <c r="EM681" s="54"/>
      <c r="EN681" s="54"/>
      <c r="EO681" s="54"/>
      <c r="EP681" s="54"/>
      <c r="EQ681" s="54"/>
      <c r="ER681" s="54"/>
    </row>
    <row r="682" spans="1:148" x14ac:dyDescent="0.25">
      <c r="A682" s="76"/>
      <c r="B682" s="54"/>
      <c r="C682" s="54"/>
      <c r="D682" s="54"/>
      <c r="E682" s="54"/>
      <c r="F682" s="5"/>
      <c r="G682" s="320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  <c r="DW682" s="54"/>
      <c r="DX682" s="54"/>
      <c r="DY682" s="54"/>
      <c r="DZ682" s="54"/>
      <c r="EA682" s="54"/>
      <c r="EB682" s="54"/>
      <c r="EC682" s="54"/>
      <c r="ED682" s="54"/>
      <c r="EE682" s="54"/>
      <c r="EF682" s="54"/>
      <c r="EG682" s="54"/>
      <c r="EH682" s="54"/>
      <c r="EI682" s="54"/>
      <c r="EJ682" s="54"/>
      <c r="EK682" s="54"/>
      <c r="EL682" s="54"/>
      <c r="EM682" s="54"/>
      <c r="EN682" s="54"/>
      <c r="EO682" s="54"/>
      <c r="EP682" s="54"/>
      <c r="EQ682" s="54"/>
      <c r="ER682" s="54"/>
    </row>
    <row r="683" spans="1:148" x14ac:dyDescent="0.25">
      <c r="A683" s="76"/>
      <c r="B683" s="54"/>
      <c r="C683" s="54"/>
      <c r="D683" s="54"/>
      <c r="E683" s="54"/>
      <c r="F683" s="5"/>
      <c r="G683" s="320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  <c r="DW683" s="54"/>
      <c r="DX683" s="54"/>
      <c r="DY683" s="54"/>
      <c r="DZ683" s="54"/>
      <c r="EA683" s="54"/>
      <c r="EB683" s="54"/>
      <c r="EC683" s="54"/>
      <c r="ED683" s="54"/>
      <c r="EE683" s="54"/>
      <c r="EF683" s="54"/>
      <c r="EG683" s="54"/>
      <c r="EH683" s="54"/>
      <c r="EI683" s="54"/>
      <c r="EJ683" s="54"/>
      <c r="EK683" s="54"/>
      <c r="EL683" s="54"/>
      <c r="EM683" s="54"/>
      <c r="EN683" s="54"/>
      <c r="EO683" s="54"/>
      <c r="EP683" s="54"/>
      <c r="EQ683" s="54"/>
      <c r="ER683" s="54"/>
    </row>
    <row r="684" spans="1:148" x14ac:dyDescent="0.25">
      <c r="A684" s="76"/>
      <c r="B684" s="54"/>
      <c r="C684" s="54"/>
      <c r="D684" s="54"/>
      <c r="E684" s="54"/>
      <c r="F684" s="5"/>
      <c r="G684" s="320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  <c r="DW684" s="54"/>
      <c r="DX684" s="54"/>
      <c r="DY684" s="54"/>
      <c r="DZ684" s="54"/>
      <c r="EA684" s="54"/>
      <c r="EB684" s="54"/>
      <c r="EC684" s="54"/>
      <c r="ED684" s="54"/>
      <c r="EE684" s="54"/>
      <c r="EF684" s="54"/>
      <c r="EG684" s="54"/>
      <c r="EH684" s="54"/>
      <c r="EI684" s="54"/>
      <c r="EJ684" s="54"/>
      <c r="EK684" s="54"/>
      <c r="EL684" s="54"/>
      <c r="EM684" s="54"/>
      <c r="EN684" s="54"/>
      <c r="EO684" s="54"/>
      <c r="EP684" s="54"/>
      <c r="EQ684" s="54"/>
      <c r="ER684" s="54"/>
    </row>
    <row r="685" spans="1:148" x14ac:dyDescent="0.25">
      <c r="A685" s="76"/>
      <c r="B685" s="54"/>
      <c r="C685" s="54"/>
      <c r="D685" s="54"/>
      <c r="E685" s="54"/>
      <c r="F685" s="5"/>
      <c r="G685" s="320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  <c r="DW685" s="54"/>
      <c r="DX685" s="54"/>
      <c r="DY685" s="54"/>
      <c r="DZ685" s="54"/>
      <c r="EA685" s="54"/>
      <c r="EB685" s="54"/>
      <c r="EC685" s="54"/>
      <c r="ED685" s="54"/>
      <c r="EE685" s="54"/>
      <c r="EF685" s="54"/>
      <c r="EG685" s="54"/>
      <c r="EH685" s="54"/>
      <c r="EI685" s="54"/>
      <c r="EJ685" s="54"/>
      <c r="EK685" s="54"/>
      <c r="EL685" s="54"/>
      <c r="EM685" s="54"/>
      <c r="EN685" s="54"/>
      <c r="EO685" s="54"/>
      <c r="EP685" s="54"/>
      <c r="EQ685" s="54"/>
      <c r="ER685" s="54"/>
    </row>
    <row r="686" spans="1:148" x14ac:dyDescent="0.25">
      <c r="A686" s="76"/>
      <c r="B686" s="54"/>
      <c r="C686" s="54"/>
      <c r="D686" s="54"/>
      <c r="E686" s="54"/>
      <c r="F686" s="5"/>
      <c r="G686" s="320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  <c r="DW686" s="54"/>
      <c r="DX686" s="54"/>
      <c r="DY686" s="54"/>
      <c r="DZ686" s="54"/>
      <c r="EA686" s="54"/>
      <c r="EB686" s="54"/>
      <c r="EC686" s="54"/>
      <c r="ED686" s="54"/>
      <c r="EE686" s="54"/>
      <c r="EF686" s="54"/>
      <c r="EG686" s="54"/>
      <c r="EH686" s="54"/>
      <c r="EI686" s="54"/>
      <c r="EJ686" s="54"/>
      <c r="EK686" s="54"/>
      <c r="EL686" s="54"/>
      <c r="EM686" s="54"/>
      <c r="EN686" s="54"/>
      <c r="EO686" s="54"/>
      <c r="EP686" s="54"/>
      <c r="EQ686" s="54"/>
      <c r="ER686" s="54"/>
    </row>
    <row r="687" spans="1:148" x14ac:dyDescent="0.25">
      <c r="A687" s="76"/>
      <c r="B687" s="54"/>
      <c r="C687" s="54"/>
      <c r="D687" s="54"/>
      <c r="E687" s="54"/>
      <c r="F687" s="5"/>
      <c r="G687" s="320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  <c r="DW687" s="54"/>
      <c r="DX687" s="54"/>
      <c r="DY687" s="54"/>
      <c r="DZ687" s="54"/>
      <c r="EA687" s="54"/>
      <c r="EB687" s="54"/>
      <c r="EC687" s="54"/>
      <c r="ED687" s="54"/>
      <c r="EE687" s="54"/>
      <c r="EF687" s="54"/>
      <c r="EG687" s="54"/>
      <c r="EH687" s="54"/>
      <c r="EI687" s="54"/>
      <c r="EJ687" s="54"/>
      <c r="EK687" s="54"/>
      <c r="EL687" s="54"/>
      <c r="EM687" s="54"/>
      <c r="EN687" s="54"/>
      <c r="EO687" s="54"/>
      <c r="EP687" s="54"/>
      <c r="EQ687" s="54"/>
      <c r="ER687" s="54"/>
    </row>
    <row r="688" spans="1:148" x14ac:dyDescent="0.25">
      <c r="A688" s="76"/>
      <c r="B688" s="54"/>
      <c r="C688" s="54"/>
      <c r="D688" s="54"/>
      <c r="E688" s="54"/>
      <c r="F688" s="5"/>
      <c r="G688" s="320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  <c r="DW688" s="54"/>
      <c r="DX688" s="54"/>
      <c r="DY688" s="54"/>
      <c r="DZ688" s="54"/>
      <c r="EA688" s="54"/>
      <c r="EB688" s="54"/>
      <c r="EC688" s="54"/>
      <c r="ED688" s="54"/>
      <c r="EE688" s="54"/>
      <c r="EF688" s="54"/>
      <c r="EG688" s="54"/>
      <c r="EH688" s="54"/>
      <c r="EI688" s="54"/>
      <c r="EJ688" s="54"/>
      <c r="EK688" s="54"/>
      <c r="EL688" s="54"/>
      <c r="EM688" s="54"/>
      <c r="EN688" s="54"/>
      <c r="EO688" s="54"/>
      <c r="EP688" s="54"/>
      <c r="EQ688" s="54"/>
      <c r="ER688" s="54"/>
    </row>
    <row r="689" spans="1:148" x14ac:dyDescent="0.25">
      <c r="A689" s="76"/>
      <c r="B689" s="54"/>
      <c r="C689" s="54"/>
      <c r="D689" s="54"/>
      <c r="E689" s="54"/>
      <c r="F689" s="5"/>
      <c r="G689" s="320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  <c r="DW689" s="54"/>
      <c r="DX689" s="54"/>
      <c r="DY689" s="54"/>
      <c r="DZ689" s="54"/>
      <c r="EA689" s="54"/>
      <c r="EB689" s="54"/>
      <c r="EC689" s="54"/>
      <c r="ED689" s="54"/>
      <c r="EE689" s="54"/>
      <c r="EF689" s="54"/>
      <c r="EG689" s="54"/>
      <c r="EH689" s="54"/>
      <c r="EI689" s="54"/>
      <c r="EJ689" s="54"/>
      <c r="EK689" s="54"/>
      <c r="EL689" s="54"/>
      <c r="EM689" s="54"/>
      <c r="EN689" s="54"/>
      <c r="EO689" s="54"/>
      <c r="EP689" s="54"/>
      <c r="EQ689" s="54"/>
      <c r="ER689" s="54"/>
    </row>
    <row r="690" spans="1:148" x14ac:dyDescent="0.25">
      <c r="A690" s="76"/>
      <c r="B690" s="54"/>
      <c r="C690" s="54"/>
      <c r="D690" s="54"/>
      <c r="E690" s="54"/>
      <c r="F690" s="5"/>
      <c r="G690" s="320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  <c r="DW690" s="54"/>
      <c r="DX690" s="54"/>
      <c r="DY690" s="54"/>
      <c r="DZ690" s="54"/>
      <c r="EA690" s="54"/>
      <c r="EB690" s="54"/>
      <c r="EC690" s="54"/>
      <c r="ED690" s="54"/>
      <c r="EE690" s="54"/>
      <c r="EF690" s="54"/>
      <c r="EG690" s="54"/>
      <c r="EH690" s="54"/>
      <c r="EI690" s="54"/>
      <c r="EJ690" s="54"/>
      <c r="EK690" s="54"/>
      <c r="EL690" s="54"/>
      <c r="EM690" s="54"/>
      <c r="EN690" s="54"/>
      <c r="EO690" s="54"/>
      <c r="EP690" s="54"/>
      <c r="EQ690" s="54"/>
      <c r="ER690" s="54"/>
    </row>
    <row r="691" spans="1:148" x14ac:dyDescent="0.25">
      <c r="A691" s="76"/>
      <c r="B691" s="54"/>
      <c r="C691" s="54"/>
      <c r="D691" s="54"/>
      <c r="E691" s="54"/>
      <c r="F691" s="5"/>
      <c r="G691" s="320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  <c r="DW691" s="54"/>
      <c r="DX691" s="54"/>
      <c r="DY691" s="54"/>
      <c r="DZ691" s="54"/>
      <c r="EA691" s="54"/>
      <c r="EB691" s="54"/>
      <c r="EC691" s="54"/>
      <c r="ED691" s="54"/>
      <c r="EE691" s="54"/>
      <c r="EF691" s="54"/>
      <c r="EG691" s="54"/>
      <c r="EH691" s="54"/>
      <c r="EI691" s="54"/>
      <c r="EJ691" s="54"/>
      <c r="EK691" s="54"/>
      <c r="EL691" s="54"/>
      <c r="EM691" s="54"/>
      <c r="EN691" s="54"/>
      <c r="EO691" s="54"/>
      <c r="EP691" s="54"/>
      <c r="EQ691" s="54"/>
      <c r="ER691" s="54"/>
    </row>
    <row r="692" spans="1:148" x14ac:dyDescent="0.25">
      <c r="A692" s="76"/>
      <c r="B692" s="54"/>
      <c r="C692" s="54"/>
      <c r="D692" s="54"/>
      <c r="E692" s="54"/>
      <c r="F692" s="5"/>
      <c r="G692" s="320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  <c r="DW692" s="54"/>
      <c r="DX692" s="54"/>
      <c r="DY692" s="54"/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</row>
    <row r="693" spans="1:148" x14ac:dyDescent="0.25">
      <c r="A693" s="76"/>
      <c r="B693" s="54"/>
      <c r="C693" s="54"/>
      <c r="D693" s="54"/>
      <c r="E693" s="54"/>
      <c r="F693" s="5"/>
      <c r="G693" s="320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  <c r="DW693" s="54"/>
      <c r="DX693" s="54"/>
      <c r="DY693" s="54"/>
      <c r="DZ693" s="54"/>
      <c r="EA693" s="54"/>
      <c r="EB693" s="54"/>
      <c r="EC693" s="54"/>
      <c r="ED693" s="54"/>
      <c r="EE693" s="54"/>
      <c r="EF693" s="54"/>
      <c r="EG693" s="54"/>
      <c r="EH693" s="54"/>
      <c r="EI693" s="54"/>
      <c r="EJ693" s="54"/>
      <c r="EK693" s="54"/>
      <c r="EL693" s="54"/>
      <c r="EM693" s="54"/>
      <c r="EN693" s="54"/>
      <c r="EO693" s="54"/>
      <c r="EP693" s="54"/>
      <c r="EQ693" s="54"/>
      <c r="ER693" s="54"/>
    </row>
    <row r="694" spans="1:148" x14ac:dyDescent="0.25">
      <c r="A694" s="76"/>
      <c r="B694" s="54"/>
      <c r="C694" s="54"/>
      <c r="D694" s="54"/>
      <c r="E694" s="54"/>
      <c r="F694" s="5"/>
      <c r="G694" s="320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  <c r="DW694" s="54"/>
      <c r="DX694" s="54"/>
      <c r="DY694" s="54"/>
      <c r="DZ694" s="54"/>
      <c r="EA694" s="54"/>
      <c r="EB694" s="54"/>
      <c r="EC694" s="54"/>
      <c r="ED694" s="54"/>
      <c r="EE694" s="54"/>
      <c r="EF694" s="54"/>
      <c r="EG694" s="54"/>
      <c r="EH694" s="54"/>
      <c r="EI694" s="54"/>
      <c r="EJ694" s="54"/>
      <c r="EK694" s="54"/>
      <c r="EL694" s="54"/>
      <c r="EM694" s="54"/>
      <c r="EN694" s="54"/>
      <c r="EO694" s="54"/>
      <c r="EP694" s="54"/>
      <c r="EQ694" s="54"/>
      <c r="ER694" s="54"/>
    </row>
    <row r="695" spans="1:148" x14ac:dyDescent="0.25">
      <c r="A695" s="76"/>
      <c r="B695" s="54"/>
      <c r="C695" s="54"/>
      <c r="D695" s="54"/>
      <c r="E695" s="54"/>
      <c r="F695" s="5"/>
      <c r="G695" s="320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  <c r="DW695" s="54"/>
      <c r="DX695" s="54"/>
      <c r="DY695" s="54"/>
      <c r="DZ695" s="54"/>
      <c r="EA695" s="54"/>
      <c r="EB695" s="54"/>
      <c r="EC695" s="54"/>
      <c r="ED695" s="54"/>
      <c r="EE695" s="54"/>
      <c r="EF695" s="54"/>
      <c r="EG695" s="54"/>
      <c r="EH695" s="54"/>
      <c r="EI695" s="54"/>
      <c r="EJ695" s="54"/>
      <c r="EK695" s="54"/>
      <c r="EL695" s="54"/>
      <c r="EM695" s="54"/>
      <c r="EN695" s="54"/>
      <c r="EO695" s="54"/>
      <c r="EP695" s="54"/>
      <c r="EQ695" s="54"/>
      <c r="ER695" s="54"/>
    </row>
    <row r="696" spans="1:148" x14ac:dyDescent="0.25">
      <c r="A696" s="76"/>
      <c r="B696" s="54"/>
      <c r="C696" s="54"/>
      <c r="D696" s="54"/>
      <c r="E696" s="54"/>
      <c r="F696" s="5"/>
      <c r="G696" s="320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  <c r="DW696" s="54"/>
      <c r="DX696" s="54"/>
      <c r="DY696" s="54"/>
      <c r="DZ696" s="54"/>
      <c r="EA696" s="54"/>
      <c r="EB696" s="54"/>
      <c r="EC696" s="54"/>
      <c r="ED696" s="54"/>
      <c r="EE696" s="54"/>
      <c r="EF696" s="54"/>
      <c r="EG696" s="54"/>
      <c r="EH696" s="54"/>
      <c r="EI696" s="54"/>
      <c r="EJ696" s="54"/>
      <c r="EK696" s="54"/>
      <c r="EL696" s="54"/>
      <c r="EM696" s="54"/>
      <c r="EN696" s="54"/>
      <c r="EO696" s="54"/>
      <c r="EP696" s="54"/>
      <c r="EQ696" s="54"/>
      <c r="ER696" s="54"/>
    </row>
    <row r="697" spans="1:148" x14ac:dyDescent="0.25">
      <c r="A697" s="76"/>
      <c r="B697" s="54"/>
      <c r="C697" s="54"/>
      <c r="D697" s="54"/>
      <c r="E697" s="54"/>
      <c r="F697" s="5"/>
      <c r="G697" s="320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  <c r="DW697" s="54"/>
      <c r="DX697" s="54"/>
      <c r="DY697" s="54"/>
      <c r="DZ697" s="54"/>
      <c r="EA697" s="54"/>
      <c r="EB697" s="54"/>
      <c r="EC697" s="54"/>
      <c r="ED697" s="54"/>
      <c r="EE697" s="54"/>
      <c r="EF697" s="54"/>
      <c r="EG697" s="54"/>
      <c r="EH697" s="54"/>
      <c r="EI697" s="54"/>
      <c r="EJ697" s="54"/>
      <c r="EK697" s="54"/>
      <c r="EL697" s="54"/>
      <c r="EM697" s="54"/>
      <c r="EN697" s="54"/>
      <c r="EO697" s="54"/>
      <c r="EP697" s="54"/>
      <c r="EQ697" s="54"/>
      <c r="ER697" s="54"/>
    </row>
    <row r="698" spans="1:148" x14ac:dyDescent="0.25">
      <c r="A698" s="76"/>
      <c r="B698" s="54"/>
      <c r="C698" s="54"/>
      <c r="D698" s="54"/>
      <c r="E698" s="54"/>
      <c r="F698" s="5"/>
      <c r="G698" s="320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  <c r="DW698" s="54"/>
      <c r="DX698" s="54"/>
      <c r="DY698" s="54"/>
      <c r="DZ698" s="54"/>
      <c r="EA698" s="54"/>
      <c r="EB698" s="54"/>
      <c r="EC698" s="54"/>
      <c r="ED698" s="54"/>
      <c r="EE698" s="54"/>
      <c r="EF698" s="54"/>
      <c r="EG698" s="54"/>
      <c r="EH698" s="54"/>
      <c r="EI698" s="54"/>
      <c r="EJ698" s="54"/>
      <c r="EK698" s="54"/>
      <c r="EL698" s="54"/>
      <c r="EM698" s="54"/>
      <c r="EN698" s="54"/>
      <c r="EO698" s="54"/>
      <c r="EP698" s="54"/>
      <c r="EQ698" s="54"/>
      <c r="ER698" s="54"/>
    </row>
    <row r="699" spans="1:148" x14ac:dyDescent="0.25">
      <c r="A699" s="76"/>
      <c r="B699" s="54"/>
      <c r="C699" s="54"/>
      <c r="D699" s="54"/>
      <c r="E699" s="54"/>
      <c r="F699" s="5"/>
      <c r="G699" s="320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  <c r="DW699" s="54"/>
      <c r="DX699" s="54"/>
      <c r="DY699" s="54"/>
      <c r="DZ699" s="54"/>
      <c r="EA699" s="54"/>
      <c r="EB699" s="54"/>
      <c r="EC699" s="54"/>
      <c r="ED699" s="54"/>
      <c r="EE699" s="54"/>
      <c r="EF699" s="54"/>
      <c r="EG699" s="54"/>
      <c r="EH699" s="54"/>
      <c r="EI699" s="54"/>
      <c r="EJ699" s="54"/>
      <c r="EK699" s="54"/>
      <c r="EL699" s="54"/>
      <c r="EM699" s="54"/>
      <c r="EN699" s="54"/>
      <c r="EO699" s="54"/>
      <c r="EP699" s="54"/>
      <c r="EQ699" s="54"/>
      <c r="ER699" s="54"/>
    </row>
    <row r="700" spans="1:148" x14ac:dyDescent="0.25">
      <c r="A700" s="76"/>
      <c r="B700" s="54"/>
      <c r="C700" s="54"/>
      <c r="D700" s="54"/>
      <c r="E700" s="54"/>
      <c r="F700" s="5"/>
      <c r="G700" s="320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  <c r="DW700" s="54"/>
      <c r="DX700" s="54"/>
      <c r="DY700" s="54"/>
      <c r="DZ700" s="54"/>
      <c r="EA700" s="54"/>
      <c r="EB700" s="54"/>
      <c r="EC700" s="54"/>
      <c r="ED700" s="54"/>
      <c r="EE700" s="54"/>
      <c r="EF700" s="54"/>
      <c r="EG700" s="54"/>
      <c r="EH700" s="54"/>
      <c r="EI700" s="54"/>
      <c r="EJ700" s="54"/>
      <c r="EK700" s="54"/>
      <c r="EL700" s="54"/>
      <c r="EM700" s="54"/>
      <c r="EN700" s="54"/>
      <c r="EO700" s="54"/>
      <c r="EP700" s="54"/>
      <c r="EQ700" s="54"/>
      <c r="ER700" s="54"/>
    </row>
    <row r="701" spans="1:148" x14ac:dyDescent="0.25">
      <c r="A701" s="76"/>
      <c r="B701" s="54"/>
      <c r="C701" s="54"/>
      <c r="D701" s="54"/>
      <c r="E701" s="54"/>
      <c r="F701" s="5"/>
      <c r="G701" s="320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  <c r="DW701" s="54"/>
      <c r="DX701" s="54"/>
      <c r="DY701" s="54"/>
      <c r="DZ701" s="54"/>
      <c r="EA701" s="54"/>
      <c r="EB701" s="54"/>
      <c r="EC701" s="54"/>
      <c r="ED701" s="54"/>
      <c r="EE701" s="54"/>
      <c r="EF701" s="54"/>
      <c r="EG701" s="54"/>
      <c r="EH701" s="54"/>
      <c r="EI701" s="54"/>
      <c r="EJ701" s="54"/>
      <c r="EK701" s="54"/>
      <c r="EL701" s="54"/>
      <c r="EM701" s="54"/>
      <c r="EN701" s="54"/>
      <c r="EO701" s="54"/>
      <c r="EP701" s="54"/>
      <c r="EQ701" s="54"/>
      <c r="ER701" s="54"/>
    </row>
    <row r="702" spans="1:148" x14ac:dyDescent="0.25">
      <c r="A702" s="76"/>
      <c r="B702" s="54"/>
      <c r="C702" s="54"/>
      <c r="D702" s="54"/>
      <c r="E702" s="54"/>
      <c r="F702" s="5"/>
      <c r="G702" s="320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  <c r="DW702" s="54"/>
      <c r="DX702" s="54"/>
      <c r="DY702" s="54"/>
      <c r="DZ702" s="54"/>
      <c r="EA702" s="54"/>
      <c r="EB702" s="54"/>
      <c r="EC702" s="54"/>
      <c r="ED702" s="54"/>
      <c r="EE702" s="54"/>
      <c r="EF702" s="54"/>
      <c r="EG702" s="54"/>
      <c r="EH702" s="54"/>
      <c r="EI702" s="54"/>
      <c r="EJ702" s="54"/>
      <c r="EK702" s="54"/>
      <c r="EL702" s="54"/>
      <c r="EM702" s="54"/>
      <c r="EN702" s="54"/>
      <c r="EO702" s="54"/>
      <c r="EP702" s="54"/>
      <c r="EQ702" s="54"/>
      <c r="ER702" s="54"/>
    </row>
    <row r="703" spans="1:148" x14ac:dyDescent="0.25">
      <c r="A703" s="76"/>
      <c r="B703" s="54"/>
      <c r="C703" s="54"/>
      <c r="D703" s="54"/>
      <c r="E703" s="54"/>
      <c r="F703" s="5"/>
      <c r="G703" s="320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  <c r="DW703" s="54"/>
      <c r="DX703" s="54"/>
      <c r="DY703" s="54"/>
      <c r="DZ703" s="54"/>
      <c r="EA703" s="54"/>
      <c r="EB703" s="54"/>
      <c r="EC703" s="54"/>
      <c r="ED703" s="54"/>
      <c r="EE703" s="54"/>
      <c r="EF703" s="54"/>
      <c r="EG703" s="54"/>
      <c r="EH703" s="54"/>
      <c r="EI703" s="54"/>
      <c r="EJ703" s="54"/>
      <c r="EK703" s="54"/>
      <c r="EL703" s="54"/>
      <c r="EM703" s="54"/>
      <c r="EN703" s="54"/>
      <c r="EO703" s="54"/>
      <c r="EP703" s="54"/>
      <c r="EQ703" s="54"/>
      <c r="ER703" s="54"/>
    </row>
    <row r="704" spans="1:148" x14ac:dyDescent="0.25">
      <c r="A704" s="76"/>
      <c r="B704" s="54"/>
      <c r="C704" s="54"/>
      <c r="D704" s="54"/>
      <c r="E704" s="54"/>
      <c r="F704" s="5"/>
      <c r="G704" s="320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  <c r="DW704" s="54"/>
      <c r="DX704" s="54"/>
      <c r="DY704" s="54"/>
      <c r="DZ704" s="54"/>
      <c r="EA704" s="54"/>
      <c r="EB704" s="54"/>
      <c r="EC704" s="54"/>
      <c r="ED704" s="54"/>
      <c r="EE704" s="54"/>
      <c r="EF704" s="54"/>
      <c r="EG704" s="54"/>
      <c r="EH704" s="54"/>
      <c r="EI704" s="54"/>
      <c r="EJ704" s="54"/>
      <c r="EK704" s="54"/>
      <c r="EL704" s="54"/>
      <c r="EM704" s="54"/>
      <c r="EN704" s="54"/>
      <c r="EO704" s="54"/>
      <c r="EP704" s="54"/>
      <c r="EQ704" s="54"/>
      <c r="ER704" s="54"/>
    </row>
    <row r="705" spans="1:148" x14ac:dyDescent="0.25">
      <c r="A705" s="76"/>
      <c r="B705" s="54"/>
      <c r="C705" s="54"/>
      <c r="D705" s="54"/>
      <c r="E705" s="54"/>
      <c r="F705" s="5"/>
      <c r="G705" s="320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  <c r="DW705" s="54"/>
      <c r="DX705" s="54"/>
      <c r="DY705" s="54"/>
      <c r="DZ705" s="54"/>
      <c r="EA705" s="54"/>
      <c r="EB705" s="54"/>
      <c r="EC705" s="54"/>
      <c r="ED705" s="54"/>
      <c r="EE705" s="54"/>
      <c r="EF705" s="54"/>
      <c r="EG705" s="54"/>
      <c r="EH705" s="54"/>
      <c r="EI705" s="54"/>
      <c r="EJ705" s="54"/>
      <c r="EK705" s="54"/>
      <c r="EL705" s="54"/>
      <c r="EM705" s="54"/>
      <c r="EN705" s="54"/>
      <c r="EO705" s="54"/>
      <c r="EP705" s="54"/>
      <c r="EQ705" s="54"/>
      <c r="ER705" s="54"/>
    </row>
    <row r="706" spans="1:148" x14ac:dyDescent="0.25">
      <c r="A706" s="76"/>
      <c r="B706" s="54"/>
      <c r="C706" s="54"/>
      <c r="D706" s="54"/>
      <c r="E706" s="54"/>
      <c r="F706" s="5"/>
      <c r="G706" s="320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  <c r="DW706" s="54"/>
      <c r="DX706" s="54"/>
      <c r="DY706" s="54"/>
      <c r="DZ706" s="54"/>
      <c r="EA706" s="54"/>
      <c r="EB706" s="54"/>
      <c r="EC706" s="54"/>
      <c r="ED706" s="54"/>
      <c r="EE706" s="54"/>
      <c r="EF706" s="54"/>
      <c r="EG706" s="54"/>
      <c r="EH706" s="54"/>
      <c r="EI706" s="54"/>
      <c r="EJ706" s="54"/>
      <c r="EK706" s="54"/>
      <c r="EL706" s="54"/>
      <c r="EM706" s="54"/>
      <c r="EN706" s="54"/>
      <c r="EO706" s="54"/>
      <c r="EP706" s="54"/>
      <c r="EQ706" s="54"/>
      <c r="ER706" s="54"/>
    </row>
    <row r="707" spans="1:148" x14ac:dyDescent="0.25">
      <c r="A707" s="76"/>
      <c r="B707" s="54"/>
      <c r="C707" s="54"/>
      <c r="D707" s="54"/>
      <c r="E707" s="54"/>
      <c r="F707" s="5"/>
      <c r="G707" s="320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  <c r="DW707" s="54"/>
      <c r="DX707" s="54"/>
      <c r="DY707" s="54"/>
      <c r="DZ707" s="54"/>
      <c r="EA707" s="54"/>
      <c r="EB707" s="54"/>
      <c r="EC707" s="54"/>
      <c r="ED707" s="54"/>
      <c r="EE707" s="54"/>
      <c r="EF707" s="54"/>
      <c r="EG707" s="54"/>
      <c r="EH707" s="54"/>
      <c r="EI707" s="54"/>
      <c r="EJ707" s="54"/>
      <c r="EK707" s="54"/>
      <c r="EL707" s="54"/>
      <c r="EM707" s="54"/>
      <c r="EN707" s="54"/>
      <c r="EO707" s="54"/>
      <c r="EP707" s="54"/>
      <c r="EQ707" s="54"/>
      <c r="ER707" s="54"/>
    </row>
    <row r="708" spans="1:148" x14ac:dyDescent="0.25">
      <c r="A708" s="76"/>
      <c r="B708" s="54"/>
      <c r="C708" s="54"/>
      <c r="D708" s="54"/>
      <c r="E708" s="54"/>
      <c r="F708" s="5"/>
      <c r="G708" s="320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  <c r="DW708" s="54"/>
      <c r="DX708" s="54"/>
      <c r="DY708" s="54"/>
      <c r="DZ708" s="54"/>
      <c r="EA708" s="54"/>
      <c r="EB708" s="54"/>
      <c r="EC708" s="54"/>
      <c r="ED708" s="54"/>
      <c r="EE708" s="54"/>
      <c r="EF708" s="54"/>
      <c r="EG708" s="54"/>
      <c r="EH708" s="54"/>
      <c r="EI708" s="54"/>
      <c r="EJ708" s="54"/>
      <c r="EK708" s="54"/>
      <c r="EL708" s="54"/>
      <c r="EM708" s="54"/>
      <c r="EN708" s="54"/>
      <c r="EO708" s="54"/>
      <c r="EP708" s="54"/>
      <c r="EQ708" s="54"/>
      <c r="ER708" s="54"/>
    </row>
    <row r="709" spans="1:148" x14ac:dyDescent="0.25">
      <c r="A709" s="76"/>
      <c r="B709" s="54"/>
      <c r="C709" s="54"/>
      <c r="D709" s="54"/>
      <c r="E709" s="54"/>
      <c r="F709" s="5"/>
      <c r="G709" s="320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  <c r="DW709" s="54"/>
      <c r="DX709" s="54"/>
      <c r="DY709" s="54"/>
      <c r="DZ709" s="54"/>
      <c r="EA709" s="54"/>
      <c r="EB709" s="54"/>
      <c r="EC709" s="54"/>
      <c r="ED709" s="54"/>
      <c r="EE709" s="54"/>
      <c r="EF709" s="54"/>
      <c r="EG709" s="54"/>
      <c r="EH709" s="54"/>
      <c r="EI709" s="54"/>
      <c r="EJ709" s="54"/>
      <c r="EK709" s="54"/>
      <c r="EL709" s="54"/>
      <c r="EM709" s="54"/>
      <c r="EN709" s="54"/>
      <c r="EO709" s="54"/>
      <c r="EP709" s="54"/>
      <c r="EQ709" s="54"/>
      <c r="ER709" s="54"/>
    </row>
    <row r="710" spans="1:148" x14ac:dyDescent="0.25">
      <c r="A710" s="76"/>
      <c r="B710" s="54"/>
      <c r="C710" s="54"/>
      <c r="D710" s="54"/>
      <c r="E710" s="54"/>
      <c r="F710" s="5"/>
      <c r="G710" s="320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  <c r="DW710" s="54"/>
      <c r="DX710" s="54"/>
      <c r="DY710" s="54"/>
      <c r="DZ710" s="54"/>
      <c r="EA710" s="54"/>
      <c r="EB710" s="54"/>
      <c r="EC710" s="54"/>
      <c r="ED710" s="54"/>
      <c r="EE710" s="54"/>
      <c r="EF710" s="54"/>
      <c r="EG710" s="54"/>
      <c r="EH710" s="54"/>
      <c r="EI710" s="54"/>
      <c r="EJ710" s="54"/>
      <c r="EK710" s="54"/>
      <c r="EL710" s="54"/>
      <c r="EM710" s="54"/>
      <c r="EN710" s="54"/>
      <c r="EO710" s="54"/>
      <c r="EP710" s="54"/>
      <c r="EQ710" s="54"/>
      <c r="ER710" s="54"/>
    </row>
    <row r="711" spans="1:148" x14ac:dyDescent="0.25">
      <c r="A711" s="76"/>
      <c r="B711" s="54"/>
      <c r="C711" s="54"/>
      <c r="D711" s="54"/>
      <c r="E711" s="54"/>
      <c r="F711" s="5"/>
      <c r="G711" s="320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  <c r="DW711" s="54"/>
      <c r="DX711" s="54"/>
      <c r="DY711" s="54"/>
      <c r="DZ711" s="54"/>
      <c r="EA711" s="54"/>
      <c r="EB711" s="54"/>
      <c r="EC711" s="54"/>
      <c r="ED711" s="54"/>
      <c r="EE711" s="54"/>
      <c r="EF711" s="54"/>
      <c r="EG711" s="54"/>
      <c r="EH711" s="54"/>
      <c r="EI711" s="54"/>
      <c r="EJ711" s="54"/>
      <c r="EK711" s="54"/>
      <c r="EL711" s="54"/>
      <c r="EM711" s="54"/>
      <c r="EN711" s="54"/>
      <c r="EO711" s="54"/>
      <c r="EP711" s="54"/>
      <c r="EQ711" s="54"/>
      <c r="ER711" s="54"/>
    </row>
    <row r="712" spans="1:148" x14ac:dyDescent="0.25">
      <c r="A712" s="76"/>
      <c r="B712" s="54"/>
      <c r="C712" s="54"/>
      <c r="D712" s="54"/>
      <c r="E712" s="54"/>
      <c r="F712" s="5"/>
      <c r="G712" s="320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  <c r="DW712" s="54"/>
      <c r="DX712" s="54"/>
      <c r="DY712" s="54"/>
      <c r="DZ712" s="54"/>
      <c r="EA712" s="54"/>
      <c r="EB712" s="54"/>
      <c r="EC712" s="54"/>
      <c r="ED712" s="54"/>
      <c r="EE712" s="54"/>
      <c r="EF712" s="54"/>
      <c r="EG712" s="54"/>
      <c r="EH712" s="54"/>
      <c r="EI712" s="54"/>
      <c r="EJ712" s="54"/>
      <c r="EK712" s="54"/>
      <c r="EL712" s="54"/>
      <c r="EM712" s="54"/>
      <c r="EN712" s="54"/>
      <c r="EO712" s="54"/>
      <c r="EP712" s="54"/>
      <c r="EQ712" s="54"/>
      <c r="ER712" s="54"/>
    </row>
    <row r="713" spans="1:148" x14ac:dyDescent="0.25">
      <c r="A713" s="76"/>
      <c r="B713" s="54"/>
      <c r="C713" s="54"/>
      <c r="D713" s="54"/>
      <c r="E713" s="54"/>
      <c r="F713" s="5"/>
      <c r="G713" s="320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  <c r="DW713" s="54"/>
      <c r="DX713" s="54"/>
      <c r="DY713" s="54"/>
      <c r="DZ713" s="54"/>
      <c r="EA713" s="54"/>
      <c r="EB713" s="54"/>
      <c r="EC713" s="54"/>
      <c r="ED713" s="54"/>
      <c r="EE713" s="54"/>
      <c r="EF713" s="54"/>
      <c r="EG713" s="54"/>
      <c r="EH713" s="54"/>
      <c r="EI713" s="54"/>
      <c r="EJ713" s="54"/>
      <c r="EK713" s="54"/>
      <c r="EL713" s="54"/>
      <c r="EM713" s="54"/>
      <c r="EN713" s="54"/>
      <c r="EO713" s="54"/>
      <c r="EP713" s="54"/>
      <c r="EQ713" s="54"/>
      <c r="ER713" s="54"/>
    </row>
    <row r="714" spans="1:148" x14ac:dyDescent="0.25">
      <c r="A714" s="76"/>
      <c r="B714" s="54"/>
      <c r="C714" s="54"/>
      <c r="D714" s="54"/>
      <c r="E714" s="54"/>
      <c r="F714" s="5"/>
      <c r="G714" s="320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  <c r="DW714" s="54"/>
      <c r="DX714" s="54"/>
      <c r="DY714" s="54"/>
      <c r="DZ714" s="54"/>
      <c r="EA714" s="54"/>
      <c r="EB714" s="54"/>
      <c r="EC714" s="54"/>
      <c r="ED714" s="54"/>
      <c r="EE714" s="54"/>
      <c r="EF714" s="54"/>
      <c r="EG714" s="54"/>
      <c r="EH714" s="54"/>
      <c r="EI714" s="54"/>
      <c r="EJ714" s="54"/>
      <c r="EK714" s="54"/>
      <c r="EL714" s="54"/>
      <c r="EM714" s="54"/>
      <c r="EN714" s="54"/>
      <c r="EO714" s="54"/>
      <c r="EP714" s="54"/>
      <c r="EQ714" s="54"/>
      <c r="ER714" s="54"/>
    </row>
    <row r="715" spans="1:148" x14ac:dyDescent="0.25">
      <c r="A715" s="76"/>
      <c r="B715" s="54"/>
      <c r="C715" s="54"/>
      <c r="D715" s="54"/>
      <c r="E715" s="54"/>
      <c r="F715" s="5"/>
      <c r="G715" s="320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  <c r="DW715" s="54"/>
      <c r="DX715" s="54"/>
      <c r="DY715" s="54"/>
      <c r="DZ715" s="54"/>
      <c r="EA715" s="54"/>
      <c r="EB715" s="54"/>
      <c r="EC715" s="54"/>
      <c r="ED715" s="54"/>
      <c r="EE715" s="54"/>
      <c r="EF715" s="54"/>
      <c r="EG715" s="54"/>
      <c r="EH715" s="54"/>
      <c r="EI715" s="54"/>
      <c r="EJ715" s="54"/>
      <c r="EK715" s="54"/>
      <c r="EL715" s="54"/>
      <c r="EM715" s="54"/>
      <c r="EN715" s="54"/>
      <c r="EO715" s="54"/>
      <c r="EP715" s="54"/>
      <c r="EQ715" s="54"/>
      <c r="ER715" s="54"/>
    </row>
    <row r="716" spans="1:148" x14ac:dyDescent="0.25">
      <c r="A716" s="76"/>
      <c r="B716" s="54"/>
      <c r="C716" s="54"/>
      <c r="D716" s="54"/>
      <c r="E716" s="54"/>
      <c r="F716" s="5"/>
      <c r="G716" s="320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  <c r="DW716" s="54"/>
      <c r="DX716" s="54"/>
      <c r="DY716" s="54"/>
      <c r="DZ716" s="54"/>
      <c r="EA716" s="54"/>
      <c r="EB716" s="54"/>
      <c r="EC716" s="54"/>
      <c r="ED716" s="54"/>
      <c r="EE716" s="54"/>
      <c r="EF716" s="54"/>
      <c r="EG716" s="54"/>
      <c r="EH716" s="54"/>
      <c r="EI716" s="54"/>
      <c r="EJ716" s="54"/>
      <c r="EK716" s="54"/>
      <c r="EL716" s="54"/>
      <c r="EM716" s="54"/>
      <c r="EN716" s="54"/>
      <c r="EO716" s="54"/>
      <c r="EP716" s="54"/>
      <c r="EQ716" s="54"/>
      <c r="ER716" s="54"/>
    </row>
    <row r="717" spans="1:148" x14ac:dyDescent="0.25">
      <c r="A717" s="76"/>
      <c r="B717" s="54"/>
      <c r="C717" s="54"/>
      <c r="D717" s="54"/>
      <c r="E717" s="54"/>
      <c r="F717" s="5"/>
      <c r="G717" s="320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  <c r="DW717" s="54"/>
      <c r="DX717" s="54"/>
      <c r="DY717" s="54"/>
      <c r="DZ717" s="54"/>
      <c r="EA717" s="54"/>
      <c r="EB717" s="54"/>
      <c r="EC717" s="54"/>
      <c r="ED717" s="54"/>
      <c r="EE717" s="54"/>
      <c r="EF717" s="54"/>
      <c r="EG717" s="54"/>
      <c r="EH717" s="54"/>
      <c r="EI717" s="54"/>
      <c r="EJ717" s="54"/>
      <c r="EK717" s="54"/>
      <c r="EL717" s="54"/>
      <c r="EM717" s="54"/>
      <c r="EN717" s="54"/>
      <c r="EO717" s="54"/>
      <c r="EP717" s="54"/>
      <c r="EQ717" s="54"/>
      <c r="ER717" s="54"/>
    </row>
    <row r="718" spans="1:148" x14ac:dyDescent="0.25">
      <c r="A718" s="76"/>
      <c r="B718" s="54"/>
      <c r="C718" s="54"/>
      <c r="D718" s="54"/>
      <c r="E718" s="54"/>
      <c r="F718" s="5"/>
      <c r="G718" s="320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  <c r="DW718" s="54"/>
      <c r="DX718" s="54"/>
      <c r="DY718" s="54"/>
      <c r="DZ718" s="54"/>
      <c r="EA718" s="54"/>
      <c r="EB718" s="54"/>
      <c r="EC718" s="54"/>
      <c r="ED718" s="54"/>
      <c r="EE718" s="54"/>
      <c r="EF718" s="54"/>
      <c r="EG718" s="54"/>
      <c r="EH718" s="54"/>
      <c r="EI718" s="54"/>
      <c r="EJ718" s="54"/>
      <c r="EK718" s="54"/>
      <c r="EL718" s="54"/>
      <c r="EM718" s="54"/>
      <c r="EN718" s="54"/>
      <c r="EO718" s="54"/>
      <c r="EP718" s="54"/>
      <c r="EQ718" s="54"/>
      <c r="ER718" s="54"/>
    </row>
    <row r="719" spans="1:148" x14ac:dyDescent="0.25">
      <c r="A719" s="76"/>
      <c r="B719" s="54"/>
      <c r="C719" s="54"/>
      <c r="D719" s="54"/>
      <c r="E719" s="54"/>
      <c r="F719" s="5"/>
      <c r="G719" s="320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  <c r="DW719" s="54"/>
      <c r="DX719" s="54"/>
      <c r="DY719" s="54"/>
      <c r="DZ719" s="54"/>
      <c r="EA719" s="54"/>
      <c r="EB719" s="54"/>
      <c r="EC719" s="54"/>
      <c r="ED719" s="54"/>
      <c r="EE719" s="54"/>
      <c r="EF719" s="54"/>
      <c r="EG719" s="54"/>
      <c r="EH719" s="54"/>
      <c r="EI719" s="54"/>
      <c r="EJ719" s="54"/>
      <c r="EK719" s="54"/>
      <c r="EL719" s="54"/>
      <c r="EM719" s="54"/>
      <c r="EN719" s="54"/>
      <c r="EO719" s="54"/>
      <c r="EP719" s="54"/>
      <c r="EQ719" s="54"/>
      <c r="ER719" s="54"/>
    </row>
    <row r="720" spans="1:148" x14ac:dyDescent="0.25">
      <c r="A720" s="76"/>
      <c r="B720" s="54"/>
      <c r="C720" s="54"/>
      <c r="D720" s="54"/>
      <c r="E720" s="54"/>
      <c r="F720" s="5"/>
      <c r="G720" s="320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  <c r="DW720" s="54"/>
      <c r="DX720" s="54"/>
      <c r="DY720" s="54"/>
      <c r="DZ720" s="54"/>
      <c r="EA720" s="54"/>
      <c r="EB720" s="54"/>
      <c r="EC720" s="54"/>
      <c r="ED720" s="54"/>
      <c r="EE720" s="54"/>
      <c r="EF720" s="54"/>
      <c r="EG720" s="54"/>
      <c r="EH720" s="54"/>
      <c r="EI720" s="54"/>
      <c r="EJ720" s="54"/>
      <c r="EK720" s="54"/>
      <c r="EL720" s="54"/>
      <c r="EM720" s="54"/>
      <c r="EN720" s="54"/>
      <c r="EO720" s="54"/>
      <c r="EP720" s="54"/>
      <c r="EQ720" s="54"/>
      <c r="ER720" s="54"/>
    </row>
    <row r="721" spans="1:148" x14ac:dyDescent="0.25">
      <c r="A721" s="76"/>
      <c r="B721" s="54"/>
      <c r="C721" s="54"/>
      <c r="D721" s="54"/>
      <c r="E721" s="54"/>
      <c r="F721" s="5"/>
      <c r="G721" s="320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  <c r="DW721" s="54"/>
      <c r="DX721" s="54"/>
      <c r="DY721" s="54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</row>
    <row r="722" spans="1:148" x14ac:dyDescent="0.25">
      <c r="A722" s="76"/>
      <c r="B722" s="54"/>
      <c r="C722" s="54"/>
      <c r="D722" s="54"/>
      <c r="E722" s="54"/>
      <c r="F722" s="5"/>
      <c r="G722" s="320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  <c r="DW722" s="54"/>
      <c r="DX722" s="54"/>
      <c r="DY722" s="54"/>
      <c r="DZ722" s="54"/>
      <c r="EA722" s="54"/>
      <c r="EB722" s="54"/>
      <c r="EC722" s="54"/>
      <c r="ED722" s="54"/>
      <c r="EE722" s="54"/>
      <c r="EF722" s="54"/>
      <c r="EG722" s="54"/>
      <c r="EH722" s="54"/>
      <c r="EI722" s="54"/>
      <c r="EJ722" s="54"/>
      <c r="EK722" s="54"/>
      <c r="EL722" s="54"/>
      <c r="EM722" s="54"/>
      <c r="EN722" s="54"/>
      <c r="EO722" s="54"/>
      <c r="EP722" s="54"/>
      <c r="EQ722" s="54"/>
      <c r="ER722" s="54"/>
    </row>
    <row r="723" spans="1:148" x14ac:dyDescent="0.25">
      <c r="A723" s="76"/>
      <c r="B723" s="54"/>
      <c r="C723" s="54"/>
      <c r="D723" s="54"/>
      <c r="E723" s="54"/>
      <c r="F723" s="5"/>
      <c r="G723" s="320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  <c r="DW723" s="54"/>
      <c r="DX723" s="54"/>
      <c r="DY723" s="54"/>
      <c r="DZ723" s="54"/>
      <c r="EA723" s="54"/>
      <c r="EB723" s="54"/>
      <c r="EC723" s="54"/>
      <c r="ED723" s="54"/>
      <c r="EE723" s="54"/>
      <c r="EF723" s="54"/>
      <c r="EG723" s="54"/>
      <c r="EH723" s="54"/>
      <c r="EI723" s="54"/>
      <c r="EJ723" s="54"/>
      <c r="EK723" s="54"/>
      <c r="EL723" s="54"/>
      <c r="EM723" s="54"/>
      <c r="EN723" s="54"/>
      <c r="EO723" s="54"/>
      <c r="EP723" s="54"/>
      <c r="EQ723" s="54"/>
      <c r="ER723" s="54"/>
    </row>
    <row r="724" spans="1:148" x14ac:dyDescent="0.25">
      <c r="A724" s="76"/>
      <c r="B724" s="54"/>
      <c r="C724" s="54"/>
      <c r="D724" s="54"/>
      <c r="E724" s="54"/>
      <c r="F724" s="5"/>
      <c r="G724" s="320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  <c r="DW724" s="54"/>
      <c r="DX724" s="54"/>
      <c r="DY724" s="54"/>
      <c r="DZ724" s="54"/>
      <c r="EA724" s="54"/>
      <c r="EB724" s="54"/>
      <c r="EC724" s="54"/>
      <c r="ED724" s="54"/>
      <c r="EE724" s="54"/>
      <c r="EF724" s="54"/>
      <c r="EG724" s="54"/>
      <c r="EH724" s="54"/>
      <c r="EI724" s="54"/>
      <c r="EJ724" s="54"/>
      <c r="EK724" s="54"/>
      <c r="EL724" s="54"/>
      <c r="EM724" s="54"/>
      <c r="EN724" s="54"/>
      <c r="EO724" s="54"/>
      <c r="EP724" s="54"/>
      <c r="EQ724" s="54"/>
      <c r="ER724" s="54"/>
    </row>
    <row r="725" spans="1:148" x14ac:dyDescent="0.25">
      <c r="A725" s="76"/>
      <c r="B725" s="54"/>
      <c r="C725" s="54"/>
      <c r="D725" s="54"/>
      <c r="E725" s="54"/>
      <c r="F725" s="5"/>
      <c r="G725" s="320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  <c r="DW725" s="54"/>
      <c r="DX725" s="54"/>
      <c r="DY725" s="54"/>
      <c r="DZ725" s="54"/>
      <c r="EA725" s="54"/>
      <c r="EB725" s="54"/>
      <c r="EC725" s="54"/>
      <c r="ED725" s="54"/>
      <c r="EE725" s="54"/>
      <c r="EF725" s="54"/>
      <c r="EG725" s="54"/>
      <c r="EH725" s="54"/>
      <c r="EI725" s="54"/>
      <c r="EJ725" s="54"/>
      <c r="EK725" s="54"/>
      <c r="EL725" s="54"/>
      <c r="EM725" s="54"/>
      <c r="EN725" s="54"/>
      <c r="EO725" s="54"/>
      <c r="EP725" s="54"/>
      <c r="EQ725" s="54"/>
      <c r="ER725" s="54"/>
    </row>
    <row r="726" spans="1:148" x14ac:dyDescent="0.25">
      <c r="A726" s="76"/>
      <c r="B726" s="54"/>
      <c r="C726" s="54"/>
      <c r="D726" s="54"/>
      <c r="E726" s="54"/>
      <c r="F726" s="5"/>
      <c r="G726" s="320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  <c r="DW726" s="54"/>
      <c r="DX726" s="54"/>
      <c r="DY726" s="54"/>
      <c r="DZ726" s="54"/>
      <c r="EA726" s="54"/>
      <c r="EB726" s="54"/>
      <c r="EC726" s="54"/>
      <c r="ED726" s="54"/>
      <c r="EE726" s="54"/>
      <c r="EF726" s="54"/>
      <c r="EG726" s="54"/>
      <c r="EH726" s="54"/>
      <c r="EI726" s="54"/>
      <c r="EJ726" s="54"/>
      <c r="EK726" s="54"/>
      <c r="EL726" s="54"/>
      <c r="EM726" s="54"/>
      <c r="EN726" s="54"/>
      <c r="EO726" s="54"/>
      <c r="EP726" s="54"/>
      <c r="EQ726" s="54"/>
      <c r="ER726" s="54"/>
    </row>
    <row r="727" spans="1:148" x14ac:dyDescent="0.25">
      <c r="A727" s="76"/>
      <c r="B727" s="54"/>
      <c r="C727" s="54"/>
      <c r="D727" s="54"/>
      <c r="E727" s="54"/>
      <c r="F727" s="5"/>
      <c r="G727" s="320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  <c r="DW727" s="54"/>
      <c r="DX727" s="54"/>
      <c r="DY727" s="54"/>
      <c r="DZ727" s="54"/>
      <c r="EA727" s="54"/>
      <c r="EB727" s="54"/>
      <c r="EC727" s="54"/>
      <c r="ED727" s="54"/>
      <c r="EE727" s="54"/>
      <c r="EF727" s="54"/>
      <c r="EG727" s="54"/>
      <c r="EH727" s="54"/>
      <c r="EI727" s="54"/>
      <c r="EJ727" s="54"/>
      <c r="EK727" s="54"/>
      <c r="EL727" s="54"/>
      <c r="EM727" s="54"/>
      <c r="EN727" s="54"/>
      <c r="EO727" s="54"/>
      <c r="EP727" s="54"/>
      <c r="EQ727" s="54"/>
      <c r="ER727" s="54"/>
    </row>
    <row r="728" spans="1:148" x14ac:dyDescent="0.25">
      <c r="A728" s="76"/>
      <c r="B728" s="54"/>
      <c r="C728" s="54"/>
      <c r="D728" s="54"/>
      <c r="E728" s="54"/>
      <c r="F728" s="5"/>
      <c r="G728" s="320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  <c r="DW728" s="54"/>
      <c r="DX728" s="54"/>
      <c r="DY728" s="54"/>
      <c r="DZ728" s="54"/>
      <c r="EA728" s="54"/>
      <c r="EB728" s="54"/>
      <c r="EC728" s="54"/>
      <c r="ED728" s="54"/>
      <c r="EE728" s="54"/>
      <c r="EF728" s="54"/>
      <c r="EG728" s="54"/>
      <c r="EH728" s="54"/>
      <c r="EI728" s="54"/>
      <c r="EJ728" s="54"/>
      <c r="EK728" s="54"/>
      <c r="EL728" s="54"/>
      <c r="EM728" s="54"/>
      <c r="EN728" s="54"/>
      <c r="EO728" s="54"/>
      <c r="EP728" s="54"/>
      <c r="EQ728" s="54"/>
      <c r="ER728" s="54"/>
    </row>
    <row r="729" spans="1:148" x14ac:dyDescent="0.25">
      <c r="A729" s="76"/>
      <c r="B729" s="54"/>
      <c r="C729" s="54"/>
      <c r="D729" s="54"/>
      <c r="E729" s="54"/>
      <c r="F729" s="5"/>
      <c r="G729" s="320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  <c r="DW729" s="54"/>
      <c r="DX729" s="54"/>
      <c r="DY729" s="54"/>
      <c r="DZ729" s="54"/>
      <c r="EA729" s="54"/>
      <c r="EB729" s="54"/>
      <c r="EC729" s="54"/>
      <c r="ED729" s="54"/>
      <c r="EE729" s="54"/>
      <c r="EF729" s="54"/>
      <c r="EG729" s="54"/>
      <c r="EH729" s="54"/>
      <c r="EI729" s="54"/>
      <c r="EJ729" s="54"/>
      <c r="EK729" s="54"/>
      <c r="EL729" s="54"/>
      <c r="EM729" s="54"/>
      <c r="EN729" s="54"/>
      <c r="EO729" s="54"/>
      <c r="EP729" s="54"/>
      <c r="EQ729" s="54"/>
      <c r="ER729" s="54"/>
    </row>
    <row r="730" spans="1:148" x14ac:dyDescent="0.25">
      <c r="A730" s="76"/>
      <c r="B730" s="54"/>
      <c r="C730" s="54"/>
      <c r="D730" s="54"/>
      <c r="E730" s="54"/>
      <c r="F730" s="5"/>
      <c r="G730" s="320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  <c r="DW730" s="54"/>
      <c r="DX730" s="54"/>
      <c r="DY730" s="54"/>
      <c r="DZ730" s="54"/>
      <c r="EA730" s="54"/>
      <c r="EB730" s="54"/>
      <c r="EC730" s="54"/>
      <c r="ED730" s="54"/>
      <c r="EE730" s="54"/>
      <c r="EF730" s="54"/>
      <c r="EG730" s="54"/>
      <c r="EH730" s="54"/>
      <c r="EI730" s="54"/>
      <c r="EJ730" s="54"/>
      <c r="EK730" s="54"/>
      <c r="EL730" s="54"/>
      <c r="EM730" s="54"/>
      <c r="EN730" s="54"/>
      <c r="EO730" s="54"/>
      <c r="EP730" s="54"/>
      <c r="EQ730" s="54"/>
      <c r="ER730" s="54"/>
    </row>
    <row r="731" spans="1:148" x14ac:dyDescent="0.25">
      <c r="A731" s="76"/>
      <c r="B731" s="54"/>
      <c r="C731" s="54"/>
      <c r="D731" s="54"/>
      <c r="E731" s="54"/>
      <c r="F731" s="5"/>
      <c r="G731" s="320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  <c r="DW731" s="54"/>
      <c r="DX731" s="54"/>
      <c r="DY731" s="54"/>
      <c r="DZ731" s="54"/>
      <c r="EA731" s="54"/>
      <c r="EB731" s="54"/>
      <c r="EC731" s="54"/>
      <c r="ED731" s="54"/>
      <c r="EE731" s="54"/>
      <c r="EF731" s="54"/>
      <c r="EG731" s="54"/>
      <c r="EH731" s="54"/>
      <c r="EI731" s="54"/>
      <c r="EJ731" s="54"/>
      <c r="EK731" s="54"/>
      <c r="EL731" s="54"/>
      <c r="EM731" s="54"/>
      <c r="EN731" s="54"/>
      <c r="EO731" s="54"/>
      <c r="EP731" s="54"/>
      <c r="EQ731" s="54"/>
      <c r="ER731" s="54"/>
    </row>
    <row r="732" spans="1:148" x14ac:dyDescent="0.25">
      <c r="A732" s="76"/>
      <c r="B732" s="54"/>
      <c r="C732" s="54"/>
      <c r="D732" s="54"/>
      <c r="E732" s="54"/>
      <c r="F732" s="5"/>
      <c r="G732" s="320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  <c r="DW732" s="54"/>
      <c r="DX732" s="54"/>
      <c r="DY732" s="54"/>
      <c r="DZ732" s="54"/>
      <c r="EA732" s="54"/>
      <c r="EB732" s="54"/>
      <c r="EC732" s="54"/>
      <c r="ED732" s="54"/>
      <c r="EE732" s="54"/>
      <c r="EF732" s="54"/>
      <c r="EG732" s="54"/>
      <c r="EH732" s="54"/>
      <c r="EI732" s="54"/>
      <c r="EJ732" s="54"/>
      <c r="EK732" s="54"/>
      <c r="EL732" s="54"/>
      <c r="EM732" s="54"/>
      <c r="EN732" s="54"/>
      <c r="EO732" s="54"/>
      <c r="EP732" s="54"/>
      <c r="EQ732" s="54"/>
      <c r="ER732" s="54"/>
    </row>
    <row r="733" spans="1:148" x14ac:dyDescent="0.25">
      <c r="A733" s="76"/>
      <c r="B733" s="54"/>
      <c r="C733" s="54"/>
      <c r="D733" s="54"/>
      <c r="E733" s="54"/>
      <c r="F733" s="5"/>
      <c r="G733" s="320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  <c r="DW733" s="54"/>
      <c r="DX733" s="54"/>
      <c r="DY733" s="54"/>
      <c r="DZ733" s="54"/>
      <c r="EA733" s="54"/>
      <c r="EB733" s="54"/>
      <c r="EC733" s="54"/>
      <c r="ED733" s="54"/>
      <c r="EE733" s="54"/>
      <c r="EF733" s="54"/>
      <c r="EG733" s="54"/>
      <c r="EH733" s="54"/>
      <c r="EI733" s="54"/>
      <c r="EJ733" s="54"/>
      <c r="EK733" s="54"/>
      <c r="EL733" s="54"/>
      <c r="EM733" s="54"/>
      <c r="EN733" s="54"/>
      <c r="EO733" s="54"/>
      <c r="EP733" s="54"/>
      <c r="EQ733" s="54"/>
      <c r="ER733" s="54"/>
    </row>
    <row r="734" spans="1:148" x14ac:dyDescent="0.25">
      <c r="A734" s="76"/>
      <c r="B734" s="54"/>
      <c r="C734" s="54"/>
      <c r="D734" s="54"/>
      <c r="E734" s="54"/>
      <c r="F734" s="5"/>
      <c r="G734" s="320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  <c r="DW734" s="54"/>
      <c r="DX734" s="54"/>
      <c r="DY734" s="54"/>
      <c r="DZ734" s="54"/>
      <c r="EA734" s="54"/>
      <c r="EB734" s="54"/>
      <c r="EC734" s="54"/>
      <c r="ED734" s="54"/>
      <c r="EE734" s="54"/>
      <c r="EF734" s="54"/>
      <c r="EG734" s="54"/>
      <c r="EH734" s="54"/>
      <c r="EI734" s="54"/>
      <c r="EJ734" s="54"/>
      <c r="EK734" s="54"/>
      <c r="EL734" s="54"/>
      <c r="EM734" s="54"/>
      <c r="EN734" s="54"/>
      <c r="EO734" s="54"/>
      <c r="EP734" s="54"/>
      <c r="EQ734" s="54"/>
      <c r="ER734" s="54"/>
    </row>
    <row r="735" spans="1:148" x14ac:dyDescent="0.25">
      <c r="A735" s="76"/>
      <c r="B735" s="54"/>
      <c r="C735" s="54"/>
      <c r="D735" s="54"/>
      <c r="E735" s="54"/>
      <c r="F735" s="5"/>
      <c r="G735" s="320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  <c r="DW735" s="54"/>
      <c r="DX735" s="54"/>
      <c r="DY735" s="54"/>
      <c r="DZ735" s="54"/>
      <c r="EA735" s="54"/>
      <c r="EB735" s="54"/>
      <c r="EC735" s="54"/>
      <c r="ED735" s="54"/>
      <c r="EE735" s="54"/>
      <c r="EF735" s="54"/>
      <c r="EG735" s="54"/>
      <c r="EH735" s="54"/>
      <c r="EI735" s="54"/>
      <c r="EJ735" s="54"/>
      <c r="EK735" s="54"/>
      <c r="EL735" s="54"/>
      <c r="EM735" s="54"/>
      <c r="EN735" s="54"/>
      <c r="EO735" s="54"/>
      <c r="EP735" s="54"/>
      <c r="EQ735" s="54"/>
      <c r="ER735" s="54"/>
    </row>
    <row r="736" spans="1:148" x14ac:dyDescent="0.25">
      <c r="A736" s="76"/>
      <c r="B736" s="54"/>
      <c r="C736" s="54"/>
      <c r="D736" s="54"/>
      <c r="E736" s="54"/>
      <c r="F736" s="5"/>
      <c r="G736" s="320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  <c r="DW736" s="54"/>
      <c r="DX736" s="54"/>
      <c r="DY736" s="54"/>
      <c r="DZ736" s="54"/>
      <c r="EA736" s="54"/>
      <c r="EB736" s="54"/>
      <c r="EC736" s="54"/>
      <c r="ED736" s="54"/>
      <c r="EE736" s="54"/>
      <c r="EF736" s="54"/>
      <c r="EG736" s="54"/>
      <c r="EH736" s="54"/>
      <c r="EI736" s="54"/>
      <c r="EJ736" s="54"/>
      <c r="EK736" s="54"/>
      <c r="EL736" s="54"/>
      <c r="EM736" s="54"/>
      <c r="EN736" s="54"/>
      <c r="EO736" s="54"/>
      <c r="EP736" s="54"/>
      <c r="EQ736" s="54"/>
      <c r="ER736" s="54"/>
    </row>
    <row r="737" spans="1:148" x14ac:dyDescent="0.25">
      <c r="A737" s="76"/>
      <c r="B737" s="54"/>
      <c r="C737" s="54"/>
      <c r="D737" s="54"/>
      <c r="E737" s="54"/>
      <c r="F737" s="5"/>
      <c r="G737" s="320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  <c r="DW737" s="54"/>
      <c r="DX737" s="54"/>
      <c r="DY737" s="54"/>
      <c r="DZ737" s="54"/>
      <c r="EA737" s="54"/>
      <c r="EB737" s="54"/>
      <c r="EC737" s="54"/>
      <c r="ED737" s="54"/>
      <c r="EE737" s="54"/>
      <c r="EF737" s="54"/>
      <c r="EG737" s="54"/>
      <c r="EH737" s="54"/>
      <c r="EI737" s="54"/>
      <c r="EJ737" s="54"/>
      <c r="EK737" s="54"/>
      <c r="EL737" s="54"/>
      <c r="EM737" s="54"/>
      <c r="EN737" s="54"/>
      <c r="EO737" s="54"/>
      <c r="EP737" s="54"/>
      <c r="EQ737" s="54"/>
      <c r="ER737" s="54"/>
    </row>
    <row r="738" spans="1:148" x14ac:dyDescent="0.25">
      <c r="A738" s="76"/>
      <c r="B738" s="54"/>
      <c r="C738" s="54"/>
      <c r="D738" s="54"/>
      <c r="E738" s="54"/>
      <c r="F738" s="5"/>
      <c r="G738" s="320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  <c r="DW738" s="54"/>
      <c r="DX738" s="54"/>
      <c r="DY738" s="54"/>
      <c r="DZ738" s="54"/>
      <c r="EA738" s="54"/>
      <c r="EB738" s="54"/>
      <c r="EC738" s="54"/>
      <c r="ED738" s="54"/>
      <c r="EE738" s="54"/>
      <c r="EF738" s="54"/>
      <c r="EG738" s="54"/>
      <c r="EH738" s="54"/>
      <c r="EI738" s="54"/>
      <c r="EJ738" s="54"/>
      <c r="EK738" s="54"/>
      <c r="EL738" s="54"/>
      <c r="EM738" s="54"/>
      <c r="EN738" s="54"/>
      <c r="EO738" s="54"/>
      <c r="EP738" s="54"/>
      <c r="EQ738" s="54"/>
      <c r="ER738" s="54"/>
    </row>
    <row r="739" spans="1:148" x14ac:dyDescent="0.25">
      <c r="A739" s="76"/>
      <c r="B739" s="54"/>
      <c r="C739" s="54"/>
      <c r="D739" s="54"/>
      <c r="E739" s="54"/>
      <c r="F739" s="5"/>
      <c r="G739" s="320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  <c r="DW739" s="54"/>
      <c r="DX739" s="54"/>
      <c r="DY739" s="54"/>
      <c r="DZ739" s="54"/>
      <c r="EA739" s="54"/>
      <c r="EB739" s="54"/>
      <c r="EC739" s="54"/>
      <c r="ED739" s="54"/>
      <c r="EE739" s="54"/>
      <c r="EF739" s="54"/>
      <c r="EG739" s="54"/>
      <c r="EH739" s="54"/>
      <c r="EI739" s="54"/>
      <c r="EJ739" s="54"/>
      <c r="EK739" s="54"/>
      <c r="EL739" s="54"/>
      <c r="EM739" s="54"/>
      <c r="EN739" s="54"/>
      <c r="EO739" s="54"/>
      <c r="EP739" s="54"/>
      <c r="EQ739" s="54"/>
      <c r="ER739" s="54"/>
    </row>
    <row r="740" spans="1:148" x14ac:dyDescent="0.25">
      <c r="A740" s="76"/>
      <c r="B740" s="54"/>
      <c r="C740" s="54"/>
      <c r="D740" s="54"/>
      <c r="E740" s="54"/>
      <c r="F740" s="5"/>
      <c r="G740" s="320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  <c r="DW740" s="54"/>
      <c r="DX740" s="54"/>
      <c r="DY740" s="54"/>
      <c r="DZ740" s="54"/>
      <c r="EA740" s="54"/>
      <c r="EB740" s="54"/>
      <c r="EC740" s="54"/>
      <c r="ED740" s="54"/>
      <c r="EE740" s="54"/>
      <c r="EF740" s="54"/>
      <c r="EG740" s="54"/>
      <c r="EH740" s="54"/>
      <c r="EI740" s="54"/>
      <c r="EJ740" s="54"/>
      <c r="EK740" s="54"/>
      <c r="EL740" s="54"/>
      <c r="EM740" s="54"/>
      <c r="EN740" s="54"/>
      <c r="EO740" s="54"/>
      <c r="EP740" s="54"/>
      <c r="EQ740" s="54"/>
      <c r="ER740" s="54"/>
    </row>
    <row r="741" spans="1:148" x14ac:dyDescent="0.25">
      <c r="A741" s="76"/>
      <c r="B741" s="54"/>
      <c r="C741" s="54"/>
      <c r="D741" s="54"/>
      <c r="E741" s="54"/>
      <c r="F741" s="5"/>
      <c r="G741" s="320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  <c r="DW741" s="54"/>
      <c r="DX741" s="54"/>
      <c r="DY741" s="54"/>
      <c r="DZ741" s="54"/>
      <c r="EA741" s="54"/>
      <c r="EB741" s="54"/>
      <c r="EC741" s="54"/>
      <c r="ED741" s="54"/>
      <c r="EE741" s="54"/>
      <c r="EF741" s="54"/>
      <c r="EG741" s="54"/>
      <c r="EH741" s="54"/>
      <c r="EI741" s="54"/>
      <c r="EJ741" s="54"/>
      <c r="EK741" s="54"/>
      <c r="EL741" s="54"/>
      <c r="EM741" s="54"/>
      <c r="EN741" s="54"/>
      <c r="EO741" s="54"/>
      <c r="EP741" s="54"/>
      <c r="EQ741" s="54"/>
      <c r="ER741" s="54"/>
    </row>
    <row r="742" spans="1:148" x14ac:dyDescent="0.25">
      <c r="A742" s="76"/>
      <c r="B742" s="54"/>
      <c r="C742" s="54"/>
      <c r="D742" s="54"/>
      <c r="E742" s="54"/>
      <c r="F742" s="5"/>
      <c r="G742" s="320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  <c r="DW742" s="54"/>
      <c r="DX742" s="54"/>
      <c r="DY742" s="54"/>
      <c r="DZ742" s="54"/>
      <c r="EA742" s="54"/>
      <c r="EB742" s="54"/>
      <c r="EC742" s="54"/>
      <c r="ED742" s="54"/>
      <c r="EE742" s="54"/>
      <c r="EF742" s="54"/>
      <c r="EG742" s="54"/>
      <c r="EH742" s="54"/>
      <c r="EI742" s="54"/>
      <c r="EJ742" s="54"/>
      <c r="EK742" s="54"/>
      <c r="EL742" s="54"/>
      <c r="EM742" s="54"/>
      <c r="EN742" s="54"/>
      <c r="EO742" s="54"/>
      <c r="EP742" s="54"/>
      <c r="EQ742" s="54"/>
      <c r="ER742" s="54"/>
    </row>
    <row r="743" spans="1:148" x14ac:dyDescent="0.25">
      <c r="A743" s="76"/>
      <c r="B743" s="54"/>
      <c r="C743" s="54"/>
      <c r="D743" s="54"/>
      <c r="E743" s="54"/>
      <c r="F743" s="5"/>
      <c r="G743" s="320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  <c r="DW743" s="54"/>
      <c r="DX743" s="54"/>
      <c r="DY743" s="54"/>
      <c r="DZ743" s="54"/>
      <c r="EA743" s="54"/>
      <c r="EB743" s="54"/>
      <c r="EC743" s="54"/>
      <c r="ED743" s="54"/>
      <c r="EE743" s="54"/>
      <c r="EF743" s="54"/>
      <c r="EG743" s="54"/>
      <c r="EH743" s="54"/>
      <c r="EI743" s="54"/>
      <c r="EJ743" s="54"/>
      <c r="EK743" s="54"/>
      <c r="EL743" s="54"/>
      <c r="EM743" s="54"/>
      <c r="EN743" s="54"/>
      <c r="EO743" s="54"/>
      <c r="EP743" s="54"/>
      <c r="EQ743" s="54"/>
      <c r="ER743" s="54"/>
    </row>
    <row r="744" spans="1:148" x14ac:dyDescent="0.25">
      <c r="A744" s="76"/>
      <c r="B744" s="54"/>
      <c r="C744" s="54"/>
      <c r="D744" s="54"/>
      <c r="E744" s="54"/>
      <c r="F744" s="5"/>
      <c r="G744" s="320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  <c r="DW744" s="54"/>
      <c r="DX744" s="54"/>
      <c r="DY744" s="54"/>
      <c r="DZ744" s="54"/>
      <c r="EA744" s="54"/>
      <c r="EB744" s="54"/>
      <c r="EC744" s="54"/>
      <c r="ED744" s="54"/>
      <c r="EE744" s="54"/>
      <c r="EF744" s="54"/>
      <c r="EG744" s="54"/>
      <c r="EH744" s="54"/>
      <c r="EI744" s="54"/>
      <c r="EJ744" s="54"/>
      <c r="EK744" s="54"/>
      <c r="EL744" s="54"/>
      <c r="EM744" s="54"/>
      <c r="EN744" s="54"/>
      <c r="EO744" s="54"/>
      <c r="EP744" s="54"/>
      <c r="EQ744" s="54"/>
      <c r="ER744" s="54"/>
    </row>
    <row r="745" spans="1:148" x14ac:dyDescent="0.25">
      <c r="A745" s="76"/>
      <c r="B745" s="54"/>
      <c r="C745" s="54"/>
      <c r="D745" s="54"/>
      <c r="E745" s="54"/>
      <c r="F745" s="5"/>
      <c r="G745" s="320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  <c r="DW745" s="54"/>
      <c r="DX745" s="54"/>
      <c r="DY745" s="54"/>
      <c r="DZ745" s="54"/>
      <c r="EA745" s="54"/>
      <c r="EB745" s="54"/>
      <c r="EC745" s="54"/>
      <c r="ED745" s="54"/>
      <c r="EE745" s="54"/>
      <c r="EF745" s="54"/>
      <c r="EG745" s="54"/>
      <c r="EH745" s="54"/>
      <c r="EI745" s="54"/>
      <c r="EJ745" s="54"/>
      <c r="EK745" s="54"/>
      <c r="EL745" s="54"/>
      <c r="EM745" s="54"/>
      <c r="EN745" s="54"/>
      <c r="EO745" s="54"/>
      <c r="EP745" s="54"/>
      <c r="EQ745" s="54"/>
      <c r="ER745" s="54"/>
    </row>
    <row r="746" spans="1:148" x14ac:dyDescent="0.25">
      <c r="A746" s="76"/>
      <c r="B746" s="54"/>
      <c r="C746" s="54"/>
      <c r="D746" s="54"/>
      <c r="E746" s="54"/>
      <c r="F746" s="5"/>
      <c r="G746" s="320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  <c r="DW746" s="54"/>
      <c r="DX746" s="54"/>
      <c r="DY746" s="54"/>
      <c r="DZ746" s="54"/>
      <c r="EA746" s="54"/>
      <c r="EB746" s="54"/>
      <c r="EC746" s="54"/>
      <c r="ED746" s="54"/>
      <c r="EE746" s="54"/>
      <c r="EF746" s="54"/>
      <c r="EG746" s="54"/>
      <c r="EH746" s="54"/>
      <c r="EI746" s="54"/>
      <c r="EJ746" s="54"/>
      <c r="EK746" s="54"/>
      <c r="EL746" s="54"/>
      <c r="EM746" s="54"/>
      <c r="EN746" s="54"/>
      <c r="EO746" s="54"/>
      <c r="EP746" s="54"/>
      <c r="EQ746" s="54"/>
      <c r="ER746" s="54"/>
    </row>
    <row r="747" spans="1:148" x14ac:dyDescent="0.25">
      <c r="A747" s="76"/>
      <c r="B747" s="54"/>
      <c r="C747" s="54"/>
      <c r="D747" s="54"/>
      <c r="E747" s="54"/>
      <c r="F747" s="5"/>
      <c r="G747" s="320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  <c r="DW747" s="54"/>
      <c r="DX747" s="54"/>
      <c r="DY747" s="54"/>
      <c r="DZ747" s="54"/>
      <c r="EA747" s="54"/>
      <c r="EB747" s="54"/>
      <c r="EC747" s="54"/>
      <c r="ED747" s="54"/>
      <c r="EE747" s="54"/>
      <c r="EF747" s="54"/>
      <c r="EG747" s="54"/>
      <c r="EH747" s="54"/>
      <c r="EI747" s="54"/>
      <c r="EJ747" s="54"/>
      <c r="EK747" s="54"/>
      <c r="EL747" s="54"/>
      <c r="EM747" s="54"/>
      <c r="EN747" s="54"/>
      <c r="EO747" s="54"/>
      <c r="EP747" s="54"/>
      <c r="EQ747" s="54"/>
      <c r="ER747" s="54"/>
    </row>
    <row r="748" spans="1:148" x14ac:dyDescent="0.25">
      <c r="A748" s="76"/>
      <c r="B748" s="54"/>
      <c r="C748" s="54"/>
      <c r="D748" s="54"/>
      <c r="E748" s="54"/>
      <c r="F748" s="5"/>
      <c r="G748" s="320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  <c r="DW748" s="54"/>
      <c r="DX748" s="54"/>
      <c r="DY748" s="54"/>
      <c r="DZ748" s="54"/>
      <c r="EA748" s="54"/>
      <c r="EB748" s="54"/>
      <c r="EC748" s="54"/>
      <c r="ED748" s="54"/>
      <c r="EE748" s="54"/>
      <c r="EF748" s="54"/>
      <c r="EG748" s="54"/>
      <c r="EH748" s="54"/>
      <c r="EI748" s="54"/>
      <c r="EJ748" s="54"/>
      <c r="EK748" s="54"/>
      <c r="EL748" s="54"/>
      <c r="EM748" s="54"/>
      <c r="EN748" s="54"/>
      <c r="EO748" s="54"/>
      <c r="EP748" s="54"/>
      <c r="EQ748" s="54"/>
      <c r="ER748" s="54"/>
    </row>
    <row r="749" spans="1:148" x14ac:dyDescent="0.25">
      <c r="A749" s="76"/>
      <c r="B749" s="54"/>
      <c r="C749" s="54"/>
      <c r="D749" s="54"/>
      <c r="E749" s="54"/>
      <c r="F749" s="5"/>
      <c r="G749" s="320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  <c r="DW749" s="54"/>
      <c r="DX749" s="54"/>
      <c r="DY749" s="54"/>
      <c r="DZ749" s="54"/>
      <c r="EA749" s="54"/>
      <c r="EB749" s="54"/>
      <c r="EC749" s="54"/>
      <c r="ED749" s="54"/>
      <c r="EE749" s="54"/>
      <c r="EF749" s="54"/>
      <c r="EG749" s="54"/>
      <c r="EH749" s="54"/>
      <c r="EI749" s="54"/>
      <c r="EJ749" s="54"/>
      <c r="EK749" s="54"/>
      <c r="EL749" s="54"/>
      <c r="EM749" s="54"/>
      <c r="EN749" s="54"/>
      <c r="EO749" s="54"/>
      <c r="EP749" s="54"/>
      <c r="EQ749" s="54"/>
      <c r="ER749" s="54"/>
    </row>
    <row r="750" spans="1:148" x14ac:dyDescent="0.25">
      <c r="A750" s="76"/>
      <c r="B750" s="54"/>
      <c r="C750" s="54"/>
      <c r="D750" s="54"/>
      <c r="E750" s="54"/>
      <c r="F750" s="5"/>
      <c r="G750" s="320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  <c r="DW750" s="54"/>
      <c r="DX750" s="54"/>
      <c r="DY750" s="54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</row>
    <row r="751" spans="1:148" x14ac:dyDescent="0.25">
      <c r="A751" s="76"/>
      <c r="B751" s="54"/>
      <c r="C751" s="54"/>
      <c r="D751" s="54"/>
      <c r="E751" s="54"/>
      <c r="F751" s="5"/>
      <c r="G751" s="320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  <c r="DW751" s="54"/>
      <c r="DX751" s="54"/>
      <c r="DY751" s="54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</row>
    <row r="752" spans="1:148" x14ac:dyDescent="0.25">
      <c r="A752" s="76"/>
      <c r="B752" s="54"/>
      <c r="C752" s="54"/>
      <c r="D752" s="54"/>
      <c r="E752" s="54"/>
      <c r="F752" s="5"/>
      <c r="G752" s="320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  <c r="DW752" s="54"/>
      <c r="DX752" s="54"/>
      <c r="DY752" s="54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</row>
    <row r="753" spans="1:148" x14ac:dyDescent="0.25">
      <c r="A753" s="76"/>
      <c r="B753" s="54"/>
      <c r="C753" s="54"/>
      <c r="D753" s="54"/>
      <c r="E753" s="54"/>
      <c r="F753" s="5"/>
      <c r="G753" s="320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  <c r="DW753" s="54"/>
      <c r="DX753" s="54"/>
      <c r="DY753" s="54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</row>
    <row r="754" spans="1:148" x14ac:dyDescent="0.25">
      <c r="A754" s="76"/>
      <c r="B754" s="54"/>
      <c r="C754" s="54"/>
      <c r="D754" s="54"/>
      <c r="E754" s="54"/>
      <c r="F754" s="5"/>
      <c r="G754" s="320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  <c r="DW754" s="54"/>
      <c r="DX754" s="54"/>
      <c r="DY754" s="54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</row>
    <row r="755" spans="1:148" x14ac:dyDescent="0.25">
      <c r="A755" s="76"/>
      <c r="B755" s="54"/>
      <c r="C755" s="54"/>
      <c r="D755" s="54"/>
      <c r="E755" s="54"/>
      <c r="F755" s="5"/>
      <c r="G755" s="320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  <c r="DW755" s="54"/>
      <c r="DX755" s="54"/>
      <c r="DY755" s="54"/>
      <c r="DZ755" s="54"/>
      <c r="EA755" s="54"/>
      <c r="EB755" s="54"/>
      <c r="EC755" s="54"/>
      <c r="ED755" s="54"/>
      <c r="EE755" s="54"/>
      <c r="EF755" s="54"/>
      <c r="EG755" s="54"/>
      <c r="EH755" s="54"/>
      <c r="EI755" s="54"/>
      <c r="EJ755" s="54"/>
      <c r="EK755" s="54"/>
      <c r="EL755" s="54"/>
      <c r="EM755" s="54"/>
      <c r="EN755" s="54"/>
      <c r="EO755" s="54"/>
      <c r="EP755" s="54"/>
      <c r="EQ755" s="54"/>
      <c r="ER755" s="54"/>
    </row>
    <row r="756" spans="1:148" x14ac:dyDescent="0.25">
      <c r="A756" s="76"/>
      <c r="B756" s="54"/>
      <c r="C756" s="54"/>
      <c r="D756" s="54"/>
      <c r="E756" s="54"/>
      <c r="F756" s="5"/>
      <c r="G756" s="320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  <c r="DW756" s="54"/>
      <c r="DX756" s="54"/>
      <c r="DY756" s="54"/>
      <c r="DZ756" s="54"/>
      <c r="EA756" s="54"/>
      <c r="EB756" s="54"/>
      <c r="EC756" s="54"/>
      <c r="ED756" s="54"/>
      <c r="EE756" s="54"/>
      <c r="EF756" s="54"/>
      <c r="EG756" s="54"/>
      <c r="EH756" s="54"/>
      <c r="EI756" s="54"/>
      <c r="EJ756" s="54"/>
      <c r="EK756" s="54"/>
      <c r="EL756" s="54"/>
      <c r="EM756" s="54"/>
      <c r="EN756" s="54"/>
      <c r="EO756" s="54"/>
      <c r="EP756" s="54"/>
      <c r="EQ756" s="54"/>
      <c r="ER756" s="54"/>
    </row>
    <row r="757" spans="1:148" x14ac:dyDescent="0.25">
      <c r="A757" s="76"/>
      <c r="B757" s="54"/>
      <c r="C757" s="54"/>
      <c r="D757" s="54"/>
      <c r="E757" s="54"/>
      <c r="F757" s="5"/>
      <c r="G757" s="320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  <c r="DW757" s="54"/>
      <c r="DX757" s="54"/>
      <c r="DY757" s="54"/>
      <c r="DZ757" s="54"/>
      <c r="EA757" s="54"/>
      <c r="EB757" s="54"/>
      <c r="EC757" s="54"/>
      <c r="ED757" s="54"/>
      <c r="EE757" s="54"/>
      <c r="EF757" s="54"/>
      <c r="EG757" s="54"/>
      <c r="EH757" s="54"/>
      <c r="EI757" s="54"/>
      <c r="EJ757" s="54"/>
      <c r="EK757" s="54"/>
      <c r="EL757" s="54"/>
      <c r="EM757" s="54"/>
      <c r="EN757" s="54"/>
      <c r="EO757" s="54"/>
      <c r="EP757" s="54"/>
      <c r="EQ757" s="54"/>
      <c r="ER757" s="54"/>
    </row>
    <row r="758" spans="1:148" x14ac:dyDescent="0.25">
      <c r="A758" s="76"/>
      <c r="B758" s="54"/>
      <c r="C758" s="54"/>
      <c r="D758" s="54"/>
      <c r="E758" s="54"/>
      <c r="F758" s="5"/>
      <c r="G758" s="320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  <c r="DW758" s="54"/>
      <c r="DX758" s="54"/>
      <c r="DY758" s="54"/>
      <c r="DZ758" s="54"/>
      <c r="EA758" s="54"/>
      <c r="EB758" s="54"/>
      <c r="EC758" s="54"/>
      <c r="ED758" s="54"/>
      <c r="EE758" s="54"/>
      <c r="EF758" s="54"/>
      <c r="EG758" s="54"/>
      <c r="EH758" s="54"/>
      <c r="EI758" s="54"/>
      <c r="EJ758" s="54"/>
      <c r="EK758" s="54"/>
      <c r="EL758" s="54"/>
      <c r="EM758" s="54"/>
      <c r="EN758" s="54"/>
      <c r="EO758" s="54"/>
      <c r="EP758" s="54"/>
      <c r="EQ758" s="54"/>
      <c r="ER758" s="54"/>
    </row>
    <row r="759" spans="1:148" x14ac:dyDescent="0.25">
      <c r="A759" s="76"/>
      <c r="B759" s="54"/>
      <c r="C759" s="54"/>
      <c r="D759" s="54"/>
      <c r="E759" s="54"/>
      <c r="F759" s="5"/>
      <c r="G759" s="320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  <c r="DW759" s="54"/>
      <c r="DX759" s="54"/>
      <c r="DY759" s="54"/>
      <c r="DZ759" s="54"/>
      <c r="EA759" s="54"/>
      <c r="EB759" s="54"/>
      <c r="EC759" s="54"/>
      <c r="ED759" s="54"/>
      <c r="EE759" s="54"/>
      <c r="EF759" s="54"/>
      <c r="EG759" s="54"/>
      <c r="EH759" s="54"/>
      <c r="EI759" s="54"/>
      <c r="EJ759" s="54"/>
      <c r="EK759" s="54"/>
      <c r="EL759" s="54"/>
      <c r="EM759" s="54"/>
      <c r="EN759" s="54"/>
      <c r="EO759" s="54"/>
      <c r="EP759" s="54"/>
      <c r="EQ759" s="54"/>
      <c r="ER759" s="54"/>
    </row>
    <row r="760" spans="1:148" x14ac:dyDescent="0.25">
      <c r="A760" s="76"/>
      <c r="B760" s="54"/>
      <c r="C760" s="54"/>
      <c r="D760" s="54"/>
      <c r="E760" s="54"/>
      <c r="F760" s="5"/>
      <c r="G760" s="320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  <c r="DW760" s="54"/>
      <c r="DX760" s="54"/>
      <c r="DY760" s="54"/>
      <c r="DZ760" s="54"/>
      <c r="EA760" s="54"/>
      <c r="EB760" s="54"/>
      <c r="EC760" s="54"/>
      <c r="ED760" s="54"/>
      <c r="EE760" s="54"/>
      <c r="EF760" s="54"/>
      <c r="EG760" s="54"/>
      <c r="EH760" s="54"/>
      <c r="EI760" s="54"/>
      <c r="EJ760" s="54"/>
      <c r="EK760" s="54"/>
      <c r="EL760" s="54"/>
      <c r="EM760" s="54"/>
      <c r="EN760" s="54"/>
      <c r="EO760" s="54"/>
      <c r="EP760" s="54"/>
      <c r="EQ760" s="54"/>
      <c r="ER760" s="54"/>
    </row>
    <row r="761" spans="1:148" x14ac:dyDescent="0.25">
      <c r="A761" s="76"/>
      <c r="B761" s="54"/>
      <c r="C761" s="54"/>
      <c r="D761" s="54"/>
      <c r="E761" s="54"/>
      <c r="F761" s="5"/>
      <c r="G761" s="320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  <c r="DW761" s="54"/>
      <c r="DX761" s="54"/>
      <c r="DY761" s="54"/>
      <c r="DZ761" s="54"/>
      <c r="EA761" s="54"/>
      <c r="EB761" s="54"/>
      <c r="EC761" s="54"/>
      <c r="ED761" s="54"/>
      <c r="EE761" s="54"/>
      <c r="EF761" s="54"/>
      <c r="EG761" s="54"/>
      <c r="EH761" s="54"/>
      <c r="EI761" s="54"/>
      <c r="EJ761" s="54"/>
      <c r="EK761" s="54"/>
      <c r="EL761" s="54"/>
      <c r="EM761" s="54"/>
      <c r="EN761" s="54"/>
      <c r="EO761" s="54"/>
      <c r="EP761" s="54"/>
      <c r="EQ761" s="54"/>
      <c r="ER761" s="54"/>
    </row>
    <row r="762" spans="1:148" x14ac:dyDescent="0.25">
      <c r="A762" s="76"/>
      <c r="B762" s="54"/>
      <c r="C762" s="54"/>
      <c r="D762" s="54"/>
      <c r="E762" s="54"/>
      <c r="F762" s="5"/>
      <c r="G762" s="320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  <c r="DW762" s="54"/>
      <c r="DX762" s="54"/>
      <c r="DY762" s="54"/>
      <c r="DZ762" s="54"/>
      <c r="EA762" s="54"/>
      <c r="EB762" s="54"/>
      <c r="EC762" s="54"/>
      <c r="ED762" s="54"/>
      <c r="EE762" s="54"/>
      <c r="EF762" s="54"/>
      <c r="EG762" s="54"/>
      <c r="EH762" s="54"/>
      <c r="EI762" s="54"/>
      <c r="EJ762" s="54"/>
      <c r="EK762" s="54"/>
      <c r="EL762" s="54"/>
      <c r="EM762" s="54"/>
      <c r="EN762" s="54"/>
      <c r="EO762" s="54"/>
      <c r="EP762" s="54"/>
      <c r="EQ762" s="54"/>
      <c r="ER762" s="54"/>
    </row>
    <row r="763" spans="1:148" x14ac:dyDescent="0.25">
      <c r="A763" s="76"/>
      <c r="B763" s="54"/>
      <c r="C763" s="54"/>
      <c r="D763" s="54"/>
      <c r="E763" s="54"/>
      <c r="F763" s="5"/>
      <c r="G763" s="320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  <c r="DW763" s="54"/>
      <c r="DX763" s="54"/>
      <c r="DY763" s="54"/>
      <c r="DZ763" s="54"/>
      <c r="EA763" s="54"/>
      <c r="EB763" s="54"/>
      <c r="EC763" s="54"/>
      <c r="ED763" s="54"/>
      <c r="EE763" s="54"/>
      <c r="EF763" s="54"/>
      <c r="EG763" s="54"/>
      <c r="EH763" s="54"/>
      <c r="EI763" s="54"/>
      <c r="EJ763" s="54"/>
      <c r="EK763" s="54"/>
      <c r="EL763" s="54"/>
      <c r="EM763" s="54"/>
      <c r="EN763" s="54"/>
      <c r="EO763" s="54"/>
      <c r="EP763" s="54"/>
      <c r="EQ763" s="54"/>
      <c r="ER763" s="54"/>
    </row>
    <row r="764" spans="1:148" x14ac:dyDescent="0.25">
      <c r="A764" s="76"/>
      <c r="B764" s="54"/>
      <c r="C764" s="54"/>
      <c r="D764" s="54"/>
      <c r="E764" s="54"/>
      <c r="F764" s="5"/>
      <c r="G764" s="320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  <c r="DW764" s="54"/>
      <c r="DX764" s="54"/>
      <c r="DY764" s="54"/>
      <c r="DZ764" s="54"/>
      <c r="EA764" s="54"/>
      <c r="EB764" s="54"/>
      <c r="EC764" s="54"/>
      <c r="ED764" s="54"/>
      <c r="EE764" s="54"/>
      <c r="EF764" s="54"/>
      <c r="EG764" s="54"/>
      <c r="EH764" s="54"/>
      <c r="EI764" s="54"/>
      <c r="EJ764" s="54"/>
      <c r="EK764" s="54"/>
      <c r="EL764" s="54"/>
      <c r="EM764" s="54"/>
      <c r="EN764" s="54"/>
      <c r="EO764" s="54"/>
      <c r="EP764" s="54"/>
      <c r="EQ764" s="54"/>
      <c r="ER764" s="54"/>
    </row>
    <row r="765" spans="1:148" x14ac:dyDescent="0.25">
      <c r="A765" s="76"/>
      <c r="B765" s="54"/>
      <c r="C765" s="54"/>
      <c r="D765" s="54"/>
      <c r="E765" s="54"/>
      <c r="F765" s="5"/>
      <c r="G765" s="320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  <c r="DW765" s="54"/>
      <c r="DX765" s="54"/>
      <c r="DY765" s="54"/>
      <c r="DZ765" s="54"/>
      <c r="EA765" s="54"/>
      <c r="EB765" s="54"/>
      <c r="EC765" s="54"/>
      <c r="ED765" s="54"/>
      <c r="EE765" s="54"/>
      <c r="EF765" s="54"/>
      <c r="EG765" s="54"/>
      <c r="EH765" s="54"/>
      <c r="EI765" s="54"/>
      <c r="EJ765" s="54"/>
      <c r="EK765" s="54"/>
      <c r="EL765" s="54"/>
      <c r="EM765" s="54"/>
      <c r="EN765" s="54"/>
      <c r="EO765" s="54"/>
      <c r="EP765" s="54"/>
      <c r="EQ765" s="54"/>
      <c r="ER765" s="54"/>
    </row>
    <row r="766" spans="1:148" x14ac:dyDescent="0.25">
      <c r="A766" s="76"/>
      <c r="B766" s="54"/>
      <c r="C766" s="54"/>
      <c r="D766" s="54"/>
      <c r="E766" s="54"/>
      <c r="F766" s="5"/>
      <c r="G766" s="320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  <c r="DW766" s="54"/>
      <c r="DX766" s="54"/>
      <c r="DY766" s="54"/>
      <c r="DZ766" s="54"/>
      <c r="EA766" s="54"/>
      <c r="EB766" s="54"/>
      <c r="EC766" s="54"/>
      <c r="ED766" s="54"/>
      <c r="EE766" s="54"/>
      <c r="EF766" s="54"/>
      <c r="EG766" s="54"/>
      <c r="EH766" s="54"/>
      <c r="EI766" s="54"/>
      <c r="EJ766" s="54"/>
      <c r="EK766" s="54"/>
      <c r="EL766" s="54"/>
      <c r="EM766" s="54"/>
      <c r="EN766" s="54"/>
      <c r="EO766" s="54"/>
      <c r="EP766" s="54"/>
      <c r="EQ766" s="54"/>
      <c r="ER766" s="54"/>
    </row>
    <row r="767" spans="1:148" x14ac:dyDescent="0.25">
      <c r="A767" s="76"/>
      <c r="B767" s="54"/>
      <c r="C767" s="54"/>
      <c r="D767" s="54"/>
      <c r="E767" s="54"/>
      <c r="F767" s="5"/>
      <c r="G767" s="320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  <c r="DW767" s="54"/>
      <c r="DX767" s="54"/>
      <c r="DY767" s="54"/>
      <c r="DZ767" s="54"/>
      <c r="EA767" s="54"/>
      <c r="EB767" s="54"/>
      <c r="EC767" s="54"/>
      <c r="ED767" s="54"/>
      <c r="EE767" s="54"/>
      <c r="EF767" s="54"/>
      <c r="EG767" s="54"/>
      <c r="EH767" s="54"/>
      <c r="EI767" s="54"/>
      <c r="EJ767" s="54"/>
      <c r="EK767" s="54"/>
      <c r="EL767" s="54"/>
      <c r="EM767" s="54"/>
      <c r="EN767" s="54"/>
      <c r="EO767" s="54"/>
      <c r="EP767" s="54"/>
      <c r="EQ767" s="54"/>
      <c r="ER767" s="54"/>
    </row>
    <row r="768" spans="1:148" x14ac:dyDescent="0.25">
      <c r="A768" s="76"/>
      <c r="B768" s="54"/>
      <c r="C768" s="54"/>
      <c r="D768" s="54"/>
      <c r="E768" s="54"/>
      <c r="F768" s="5"/>
      <c r="G768" s="320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  <c r="DW768" s="54"/>
      <c r="DX768" s="54"/>
      <c r="DY768" s="54"/>
      <c r="DZ768" s="54"/>
      <c r="EA768" s="54"/>
      <c r="EB768" s="54"/>
      <c r="EC768" s="54"/>
      <c r="ED768" s="54"/>
      <c r="EE768" s="54"/>
      <c r="EF768" s="54"/>
      <c r="EG768" s="54"/>
      <c r="EH768" s="54"/>
      <c r="EI768" s="54"/>
      <c r="EJ768" s="54"/>
      <c r="EK768" s="54"/>
      <c r="EL768" s="54"/>
      <c r="EM768" s="54"/>
      <c r="EN768" s="54"/>
      <c r="EO768" s="54"/>
      <c r="EP768" s="54"/>
      <c r="EQ768" s="54"/>
      <c r="ER768" s="54"/>
    </row>
    <row r="769" spans="1:148" x14ac:dyDescent="0.25">
      <c r="A769" s="76"/>
      <c r="B769" s="54"/>
      <c r="C769" s="54"/>
      <c r="D769" s="54"/>
      <c r="E769" s="54"/>
      <c r="F769" s="5"/>
      <c r="G769" s="320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  <c r="DW769" s="54"/>
      <c r="DX769" s="54"/>
      <c r="DY769" s="54"/>
      <c r="DZ769" s="54"/>
      <c r="EA769" s="54"/>
      <c r="EB769" s="54"/>
      <c r="EC769" s="54"/>
      <c r="ED769" s="54"/>
      <c r="EE769" s="54"/>
      <c r="EF769" s="54"/>
      <c r="EG769" s="54"/>
      <c r="EH769" s="54"/>
      <c r="EI769" s="54"/>
      <c r="EJ769" s="54"/>
      <c r="EK769" s="54"/>
      <c r="EL769" s="54"/>
      <c r="EM769" s="54"/>
      <c r="EN769" s="54"/>
      <c r="EO769" s="54"/>
      <c r="EP769" s="54"/>
      <c r="EQ769" s="54"/>
      <c r="ER769" s="54"/>
    </row>
    <row r="770" spans="1:148" x14ac:dyDescent="0.25">
      <c r="A770" s="76"/>
      <c r="B770" s="54"/>
      <c r="C770" s="54"/>
      <c r="D770" s="54"/>
      <c r="E770" s="54"/>
      <c r="F770" s="5"/>
      <c r="G770" s="320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  <c r="DW770" s="54"/>
      <c r="DX770" s="54"/>
      <c r="DY770" s="54"/>
      <c r="DZ770" s="54"/>
      <c r="EA770" s="54"/>
      <c r="EB770" s="54"/>
      <c r="EC770" s="54"/>
      <c r="ED770" s="54"/>
      <c r="EE770" s="54"/>
      <c r="EF770" s="54"/>
      <c r="EG770" s="54"/>
      <c r="EH770" s="54"/>
      <c r="EI770" s="54"/>
      <c r="EJ770" s="54"/>
      <c r="EK770" s="54"/>
      <c r="EL770" s="54"/>
      <c r="EM770" s="54"/>
      <c r="EN770" s="54"/>
      <c r="EO770" s="54"/>
      <c r="EP770" s="54"/>
      <c r="EQ770" s="54"/>
      <c r="ER770" s="54"/>
    </row>
    <row r="771" spans="1:148" x14ac:dyDescent="0.25">
      <c r="A771" s="76"/>
      <c r="B771" s="54"/>
      <c r="C771" s="54"/>
      <c r="D771" s="54"/>
      <c r="E771" s="54"/>
      <c r="F771" s="5"/>
      <c r="G771" s="320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  <c r="DW771" s="54"/>
      <c r="DX771" s="54"/>
      <c r="DY771" s="54"/>
      <c r="DZ771" s="54"/>
      <c r="EA771" s="54"/>
      <c r="EB771" s="54"/>
      <c r="EC771" s="54"/>
      <c r="ED771" s="54"/>
      <c r="EE771" s="54"/>
      <c r="EF771" s="54"/>
      <c r="EG771" s="54"/>
      <c r="EH771" s="54"/>
      <c r="EI771" s="54"/>
      <c r="EJ771" s="54"/>
      <c r="EK771" s="54"/>
      <c r="EL771" s="54"/>
      <c r="EM771" s="54"/>
      <c r="EN771" s="54"/>
      <c r="EO771" s="54"/>
      <c r="EP771" s="54"/>
      <c r="EQ771" s="54"/>
      <c r="ER771" s="54"/>
    </row>
    <row r="772" spans="1:148" x14ac:dyDescent="0.25">
      <c r="A772" s="76"/>
      <c r="B772" s="54"/>
      <c r="C772" s="54"/>
      <c r="D772" s="54"/>
      <c r="E772" s="54"/>
      <c r="F772" s="5"/>
      <c r="G772" s="320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  <c r="DW772" s="54"/>
      <c r="DX772" s="54"/>
      <c r="DY772" s="54"/>
      <c r="DZ772" s="54"/>
      <c r="EA772" s="54"/>
      <c r="EB772" s="54"/>
      <c r="EC772" s="54"/>
      <c r="ED772" s="54"/>
      <c r="EE772" s="54"/>
      <c r="EF772" s="54"/>
      <c r="EG772" s="54"/>
      <c r="EH772" s="54"/>
      <c r="EI772" s="54"/>
      <c r="EJ772" s="54"/>
      <c r="EK772" s="54"/>
      <c r="EL772" s="54"/>
      <c r="EM772" s="54"/>
      <c r="EN772" s="54"/>
      <c r="EO772" s="54"/>
      <c r="EP772" s="54"/>
      <c r="EQ772" s="54"/>
      <c r="ER772" s="54"/>
    </row>
    <row r="773" spans="1:148" x14ac:dyDescent="0.25">
      <c r="A773" s="76"/>
      <c r="B773" s="54"/>
      <c r="C773" s="54"/>
      <c r="D773" s="54"/>
      <c r="E773" s="54"/>
      <c r="F773" s="5"/>
      <c r="G773" s="320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  <c r="DW773" s="54"/>
      <c r="DX773" s="54"/>
      <c r="DY773" s="54"/>
      <c r="DZ773" s="54"/>
      <c r="EA773" s="54"/>
      <c r="EB773" s="54"/>
      <c r="EC773" s="54"/>
      <c r="ED773" s="54"/>
      <c r="EE773" s="54"/>
      <c r="EF773" s="54"/>
      <c r="EG773" s="54"/>
      <c r="EH773" s="54"/>
      <c r="EI773" s="54"/>
      <c r="EJ773" s="54"/>
      <c r="EK773" s="54"/>
      <c r="EL773" s="54"/>
      <c r="EM773" s="54"/>
      <c r="EN773" s="54"/>
      <c r="EO773" s="54"/>
      <c r="EP773" s="54"/>
      <c r="EQ773" s="54"/>
      <c r="ER773" s="54"/>
    </row>
    <row r="774" spans="1:148" x14ac:dyDescent="0.25">
      <c r="A774" s="76"/>
      <c r="B774" s="54"/>
      <c r="C774" s="54"/>
      <c r="D774" s="54"/>
      <c r="E774" s="54"/>
      <c r="F774" s="5"/>
      <c r="G774" s="320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  <c r="DW774" s="54"/>
      <c r="DX774" s="54"/>
      <c r="DY774" s="54"/>
      <c r="DZ774" s="54"/>
      <c r="EA774" s="54"/>
      <c r="EB774" s="54"/>
      <c r="EC774" s="54"/>
      <c r="ED774" s="54"/>
      <c r="EE774" s="54"/>
      <c r="EF774" s="54"/>
      <c r="EG774" s="54"/>
      <c r="EH774" s="54"/>
      <c r="EI774" s="54"/>
      <c r="EJ774" s="54"/>
      <c r="EK774" s="54"/>
      <c r="EL774" s="54"/>
      <c r="EM774" s="54"/>
      <c r="EN774" s="54"/>
      <c r="EO774" s="54"/>
      <c r="EP774" s="54"/>
      <c r="EQ774" s="54"/>
      <c r="ER774" s="54"/>
    </row>
    <row r="775" spans="1:148" x14ac:dyDescent="0.25">
      <c r="A775" s="76"/>
      <c r="B775" s="54"/>
      <c r="C775" s="54"/>
      <c r="D775" s="54"/>
      <c r="E775" s="54"/>
      <c r="F775" s="5"/>
      <c r="G775" s="320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  <c r="DW775" s="54"/>
      <c r="DX775" s="54"/>
      <c r="DY775" s="54"/>
      <c r="DZ775" s="54"/>
      <c r="EA775" s="54"/>
      <c r="EB775" s="54"/>
      <c r="EC775" s="54"/>
      <c r="ED775" s="54"/>
      <c r="EE775" s="54"/>
      <c r="EF775" s="54"/>
      <c r="EG775" s="54"/>
      <c r="EH775" s="54"/>
      <c r="EI775" s="54"/>
      <c r="EJ775" s="54"/>
      <c r="EK775" s="54"/>
      <c r="EL775" s="54"/>
      <c r="EM775" s="54"/>
      <c r="EN775" s="54"/>
      <c r="EO775" s="54"/>
      <c r="EP775" s="54"/>
      <c r="EQ775" s="54"/>
      <c r="ER775" s="54"/>
    </row>
    <row r="776" spans="1:148" x14ac:dyDescent="0.25">
      <c r="A776" s="76"/>
      <c r="B776" s="54"/>
      <c r="C776" s="54"/>
      <c r="D776" s="54"/>
      <c r="E776" s="54"/>
      <c r="F776" s="5"/>
      <c r="G776" s="320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  <c r="DW776" s="54"/>
      <c r="DX776" s="54"/>
      <c r="DY776" s="54"/>
      <c r="DZ776" s="54"/>
      <c r="EA776" s="54"/>
      <c r="EB776" s="54"/>
      <c r="EC776" s="54"/>
      <c r="ED776" s="54"/>
      <c r="EE776" s="54"/>
      <c r="EF776" s="54"/>
      <c r="EG776" s="54"/>
      <c r="EH776" s="54"/>
      <c r="EI776" s="54"/>
      <c r="EJ776" s="54"/>
      <c r="EK776" s="54"/>
      <c r="EL776" s="54"/>
      <c r="EM776" s="54"/>
      <c r="EN776" s="54"/>
      <c r="EO776" s="54"/>
      <c r="EP776" s="54"/>
      <c r="EQ776" s="54"/>
      <c r="ER776" s="54"/>
    </row>
    <row r="777" spans="1:148" x14ac:dyDescent="0.25">
      <c r="A777" s="76"/>
      <c r="B777" s="54"/>
      <c r="C777" s="54"/>
      <c r="D777" s="54"/>
      <c r="E777" s="54"/>
      <c r="F777" s="5"/>
      <c r="G777" s="320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  <c r="DW777" s="54"/>
      <c r="DX777" s="54"/>
      <c r="DY777" s="54"/>
      <c r="DZ777" s="54"/>
      <c r="EA777" s="54"/>
      <c r="EB777" s="54"/>
      <c r="EC777" s="54"/>
      <c r="ED777" s="54"/>
      <c r="EE777" s="54"/>
      <c r="EF777" s="54"/>
      <c r="EG777" s="54"/>
      <c r="EH777" s="54"/>
      <c r="EI777" s="54"/>
      <c r="EJ777" s="54"/>
      <c r="EK777" s="54"/>
      <c r="EL777" s="54"/>
      <c r="EM777" s="54"/>
      <c r="EN777" s="54"/>
      <c r="EO777" s="54"/>
      <c r="EP777" s="54"/>
      <c r="EQ777" s="54"/>
      <c r="ER777" s="54"/>
    </row>
    <row r="778" spans="1:148" x14ac:dyDescent="0.25">
      <c r="A778" s="76"/>
      <c r="B778" s="54"/>
      <c r="C778" s="54"/>
      <c r="D778" s="54"/>
      <c r="E778" s="54"/>
      <c r="F778" s="5"/>
      <c r="G778" s="320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  <c r="DW778" s="54"/>
      <c r="DX778" s="54"/>
      <c r="DY778" s="54"/>
      <c r="DZ778" s="54"/>
      <c r="EA778" s="54"/>
      <c r="EB778" s="54"/>
      <c r="EC778" s="54"/>
      <c r="ED778" s="54"/>
      <c r="EE778" s="54"/>
      <c r="EF778" s="54"/>
      <c r="EG778" s="54"/>
      <c r="EH778" s="54"/>
      <c r="EI778" s="54"/>
      <c r="EJ778" s="54"/>
      <c r="EK778" s="54"/>
      <c r="EL778" s="54"/>
      <c r="EM778" s="54"/>
      <c r="EN778" s="54"/>
      <c r="EO778" s="54"/>
      <c r="EP778" s="54"/>
      <c r="EQ778" s="54"/>
      <c r="ER778" s="54"/>
    </row>
    <row r="779" spans="1:148" x14ac:dyDescent="0.25">
      <c r="A779" s="76"/>
      <c r="B779" s="54"/>
      <c r="C779" s="54"/>
      <c r="D779" s="54"/>
      <c r="E779" s="54"/>
      <c r="F779" s="5"/>
      <c r="G779" s="320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  <c r="DW779" s="54"/>
      <c r="DX779" s="54"/>
      <c r="DY779" s="54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</row>
    <row r="780" spans="1:148" x14ac:dyDescent="0.25">
      <c r="A780" s="76"/>
      <c r="B780" s="54"/>
      <c r="C780" s="54"/>
      <c r="D780" s="54"/>
      <c r="E780" s="54"/>
      <c r="F780" s="5"/>
      <c r="G780" s="320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  <c r="DW780" s="54"/>
      <c r="DX780" s="54"/>
      <c r="DY780" s="54"/>
      <c r="DZ780" s="54"/>
      <c r="EA780" s="54"/>
      <c r="EB780" s="54"/>
      <c r="EC780" s="54"/>
      <c r="ED780" s="54"/>
      <c r="EE780" s="54"/>
      <c r="EF780" s="54"/>
      <c r="EG780" s="54"/>
      <c r="EH780" s="54"/>
      <c r="EI780" s="54"/>
      <c r="EJ780" s="54"/>
      <c r="EK780" s="54"/>
      <c r="EL780" s="54"/>
      <c r="EM780" s="54"/>
      <c r="EN780" s="54"/>
      <c r="EO780" s="54"/>
      <c r="EP780" s="54"/>
      <c r="EQ780" s="54"/>
      <c r="ER780" s="54"/>
    </row>
    <row r="781" spans="1:148" x14ac:dyDescent="0.25">
      <c r="A781" s="76"/>
      <c r="B781" s="54"/>
      <c r="C781" s="54"/>
      <c r="D781" s="54"/>
      <c r="E781" s="54"/>
      <c r="F781" s="5"/>
      <c r="G781" s="320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  <c r="DW781" s="54"/>
      <c r="DX781" s="54"/>
      <c r="DY781" s="54"/>
      <c r="DZ781" s="54"/>
      <c r="EA781" s="54"/>
      <c r="EB781" s="54"/>
      <c r="EC781" s="54"/>
      <c r="ED781" s="54"/>
      <c r="EE781" s="54"/>
      <c r="EF781" s="54"/>
      <c r="EG781" s="54"/>
      <c r="EH781" s="54"/>
      <c r="EI781" s="54"/>
      <c r="EJ781" s="54"/>
      <c r="EK781" s="54"/>
      <c r="EL781" s="54"/>
      <c r="EM781" s="54"/>
      <c r="EN781" s="54"/>
      <c r="EO781" s="54"/>
      <c r="EP781" s="54"/>
      <c r="EQ781" s="54"/>
      <c r="ER781" s="54"/>
    </row>
    <row r="782" spans="1:148" x14ac:dyDescent="0.25">
      <c r="A782" s="76"/>
      <c r="B782" s="54"/>
      <c r="C782" s="54"/>
      <c r="D782" s="54"/>
      <c r="E782" s="54"/>
      <c r="F782" s="5"/>
      <c r="G782" s="320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  <c r="DW782" s="54"/>
      <c r="DX782" s="54"/>
      <c r="DY782" s="54"/>
      <c r="DZ782" s="54"/>
      <c r="EA782" s="54"/>
      <c r="EB782" s="54"/>
      <c r="EC782" s="54"/>
      <c r="ED782" s="54"/>
      <c r="EE782" s="54"/>
      <c r="EF782" s="54"/>
      <c r="EG782" s="54"/>
      <c r="EH782" s="54"/>
      <c r="EI782" s="54"/>
      <c r="EJ782" s="54"/>
      <c r="EK782" s="54"/>
      <c r="EL782" s="54"/>
      <c r="EM782" s="54"/>
      <c r="EN782" s="54"/>
      <c r="EO782" s="54"/>
      <c r="EP782" s="54"/>
      <c r="EQ782" s="54"/>
      <c r="ER782" s="54"/>
    </row>
    <row r="783" spans="1:148" x14ac:dyDescent="0.25">
      <c r="A783" s="76"/>
      <c r="B783" s="54"/>
      <c r="C783" s="54"/>
      <c r="D783" s="54"/>
      <c r="E783" s="54"/>
      <c r="F783" s="5"/>
      <c r="G783" s="320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  <c r="DW783" s="54"/>
      <c r="DX783" s="54"/>
      <c r="DY783" s="54"/>
      <c r="DZ783" s="54"/>
      <c r="EA783" s="54"/>
      <c r="EB783" s="54"/>
      <c r="EC783" s="54"/>
      <c r="ED783" s="54"/>
      <c r="EE783" s="54"/>
      <c r="EF783" s="54"/>
      <c r="EG783" s="54"/>
      <c r="EH783" s="54"/>
      <c r="EI783" s="54"/>
      <c r="EJ783" s="54"/>
      <c r="EK783" s="54"/>
      <c r="EL783" s="54"/>
      <c r="EM783" s="54"/>
      <c r="EN783" s="54"/>
      <c r="EO783" s="54"/>
      <c r="EP783" s="54"/>
      <c r="EQ783" s="54"/>
      <c r="ER783" s="54"/>
    </row>
    <row r="784" spans="1:148" x14ac:dyDescent="0.25">
      <c r="A784" s="76"/>
      <c r="B784" s="54"/>
      <c r="C784" s="54"/>
      <c r="D784" s="54"/>
      <c r="E784" s="54"/>
      <c r="F784" s="5"/>
      <c r="G784" s="320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  <c r="DW784" s="54"/>
      <c r="DX784" s="54"/>
      <c r="DY784" s="54"/>
      <c r="DZ784" s="54"/>
      <c r="EA784" s="54"/>
      <c r="EB784" s="54"/>
      <c r="EC784" s="54"/>
      <c r="ED784" s="54"/>
      <c r="EE784" s="54"/>
      <c r="EF784" s="54"/>
      <c r="EG784" s="54"/>
      <c r="EH784" s="54"/>
      <c r="EI784" s="54"/>
      <c r="EJ784" s="54"/>
      <c r="EK784" s="54"/>
      <c r="EL784" s="54"/>
      <c r="EM784" s="54"/>
      <c r="EN784" s="54"/>
      <c r="EO784" s="54"/>
      <c r="EP784" s="54"/>
      <c r="EQ784" s="54"/>
      <c r="ER784" s="54"/>
    </row>
    <row r="785" spans="1:148" x14ac:dyDescent="0.25">
      <c r="A785" s="76"/>
      <c r="B785" s="54"/>
      <c r="C785" s="54"/>
      <c r="D785" s="54"/>
      <c r="E785" s="54"/>
      <c r="F785" s="5"/>
      <c r="G785" s="320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  <c r="DW785" s="54"/>
      <c r="DX785" s="54"/>
      <c r="DY785" s="54"/>
      <c r="DZ785" s="54"/>
      <c r="EA785" s="54"/>
      <c r="EB785" s="54"/>
      <c r="EC785" s="54"/>
      <c r="ED785" s="54"/>
      <c r="EE785" s="54"/>
      <c r="EF785" s="54"/>
      <c r="EG785" s="54"/>
      <c r="EH785" s="54"/>
      <c r="EI785" s="54"/>
      <c r="EJ785" s="54"/>
      <c r="EK785" s="54"/>
      <c r="EL785" s="54"/>
      <c r="EM785" s="54"/>
      <c r="EN785" s="54"/>
      <c r="EO785" s="54"/>
      <c r="EP785" s="54"/>
      <c r="EQ785" s="54"/>
      <c r="ER785" s="54"/>
    </row>
    <row r="786" spans="1:148" x14ac:dyDescent="0.25">
      <c r="A786" s="76"/>
      <c r="B786" s="54"/>
      <c r="C786" s="54"/>
      <c r="D786" s="54"/>
      <c r="E786" s="54"/>
      <c r="F786" s="5"/>
      <c r="G786" s="320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  <c r="DW786" s="54"/>
      <c r="DX786" s="54"/>
      <c r="DY786" s="54"/>
      <c r="DZ786" s="54"/>
      <c r="EA786" s="54"/>
      <c r="EB786" s="54"/>
      <c r="EC786" s="54"/>
      <c r="ED786" s="54"/>
      <c r="EE786" s="54"/>
      <c r="EF786" s="54"/>
      <c r="EG786" s="54"/>
      <c r="EH786" s="54"/>
      <c r="EI786" s="54"/>
      <c r="EJ786" s="54"/>
      <c r="EK786" s="54"/>
      <c r="EL786" s="54"/>
      <c r="EM786" s="54"/>
      <c r="EN786" s="54"/>
      <c r="EO786" s="54"/>
      <c r="EP786" s="54"/>
      <c r="EQ786" s="54"/>
      <c r="ER786" s="54"/>
    </row>
    <row r="787" spans="1:148" x14ac:dyDescent="0.25">
      <c r="A787" s="76"/>
      <c r="B787" s="54"/>
      <c r="C787" s="54"/>
      <c r="D787" s="54"/>
      <c r="E787" s="54"/>
      <c r="F787" s="5"/>
      <c r="G787" s="320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  <c r="DW787" s="54"/>
      <c r="DX787" s="54"/>
      <c r="DY787" s="54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</row>
    <row r="788" spans="1:148" x14ac:dyDescent="0.25">
      <c r="A788" s="76"/>
      <c r="B788" s="54"/>
      <c r="C788" s="54"/>
      <c r="D788" s="54"/>
      <c r="E788" s="54"/>
      <c r="F788" s="5"/>
      <c r="G788" s="320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  <c r="DW788" s="54"/>
      <c r="DX788" s="54"/>
      <c r="DY788" s="54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</row>
    <row r="789" spans="1:148" x14ac:dyDescent="0.25">
      <c r="A789" s="76"/>
      <c r="B789" s="54"/>
      <c r="C789" s="54"/>
      <c r="D789" s="54"/>
      <c r="E789" s="54"/>
      <c r="F789" s="5"/>
      <c r="G789" s="320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  <c r="DW789" s="54"/>
      <c r="DX789" s="54"/>
      <c r="DY789" s="54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</row>
    <row r="790" spans="1:148" x14ac:dyDescent="0.25">
      <c r="A790" s="76"/>
      <c r="B790" s="54"/>
      <c r="C790" s="54"/>
      <c r="D790" s="54"/>
      <c r="E790" s="54"/>
      <c r="F790" s="5"/>
      <c r="G790" s="320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  <c r="DW790" s="54"/>
      <c r="DX790" s="54"/>
      <c r="DY790" s="54"/>
      <c r="DZ790" s="54"/>
      <c r="EA790" s="54"/>
      <c r="EB790" s="54"/>
      <c r="EC790" s="54"/>
      <c r="ED790" s="54"/>
      <c r="EE790" s="54"/>
      <c r="EF790" s="54"/>
      <c r="EG790" s="54"/>
      <c r="EH790" s="54"/>
      <c r="EI790" s="54"/>
      <c r="EJ790" s="54"/>
      <c r="EK790" s="54"/>
      <c r="EL790" s="54"/>
      <c r="EM790" s="54"/>
      <c r="EN790" s="54"/>
      <c r="EO790" s="54"/>
      <c r="EP790" s="54"/>
      <c r="EQ790" s="54"/>
      <c r="ER790" s="54"/>
    </row>
    <row r="791" spans="1:148" x14ac:dyDescent="0.25">
      <c r="A791" s="76"/>
      <c r="B791" s="54"/>
      <c r="C791" s="54"/>
      <c r="D791" s="54"/>
      <c r="E791" s="54"/>
      <c r="F791" s="5"/>
      <c r="G791" s="320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  <c r="DW791" s="54"/>
      <c r="DX791" s="54"/>
      <c r="DY791" s="54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</row>
    <row r="792" spans="1:148" x14ac:dyDescent="0.25">
      <c r="A792" s="76"/>
      <c r="B792" s="54"/>
      <c r="C792" s="54"/>
      <c r="D792" s="54"/>
      <c r="E792" s="54"/>
      <c r="F792" s="5"/>
      <c r="G792" s="320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  <c r="DW792" s="54"/>
      <c r="DX792" s="54"/>
      <c r="DY792" s="54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</row>
    <row r="793" spans="1:148" x14ac:dyDescent="0.25">
      <c r="A793" s="76"/>
      <c r="B793" s="54"/>
      <c r="C793" s="54"/>
      <c r="D793" s="54"/>
      <c r="E793" s="54"/>
      <c r="F793" s="5"/>
      <c r="G793" s="320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  <c r="DW793" s="54"/>
      <c r="DX793" s="54"/>
      <c r="DY793" s="54"/>
      <c r="DZ793" s="54"/>
      <c r="EA793" s="54"/>
      <c r="EB793" s="54"/>
      <c r="EC793" s="54"/>
      <c r="ED793" s="54"/>
      <c r="EE793" s="54"/>
      <c r="EF793" s="54"/>
      <c r="EG793" s="54"/>
      <c r="EH793" s="54"/>
      <c r="EI793" s="54"/>
      <c r="EJ793" s="54"/>
      <c r="EK793" s="54"/>
      <c r="EL793" s="54"/>
      <c r="EM793" s="54"/>
      <c r="EN793" s="54"/>
      <c r="EO793" s="54"/>
      <c r="EP793" s="54"/>
      <c r="EQ793" s="54"/>
      <c r="ER793" s="54"/>
    </row>
    <row r="794" spans="1:148" x14ac:dyDescent="0.25">
      <c r="A794" s="76"/>
      <c r="B794" s="54"/>
      <c r="C794" s="54"/>
      <c r="D794" s="54"/>
      <c r="E794" s="54"/>
      <c r="F794" s="5"/>
      <c r="G794" s="320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  <c r="DW794" s="54"/>
      <c r="DX794" s="54"/>
      <c r="DY794" s="54"/>
      <c r="DZ794" s="54"/>
      <c r="EA794" s="54"/>
      <c r="EB794" s="54"/>
      <c r="EC794" s="54"/>
      <c r="ED794" s="54"/>
      <c r="EE794" s="54"/>
      <c r="EF794" s="54"/>
      <c r="EG794" s="54"/>
      <c r="EH794" s="54"/>
      <c r="EI794" s="54"/>
      <c r="EJ794" s="54"/>
      <c r="EK794" s="54"/>
      <c r="EL794" s="54"/>
      <c r="EM794" s="54"/>
      <c r="EN794" s="54"/>
      <c r="EO794" s="54"/>
      <c r="EP794" s="54"/>
      <c r="EQ794" s="54"/>
      <c r="ER794" s="54"/>
    </row>
    <row r="795" spans="1:148" x14ac:dyDescent="0.25">
      <c r="A795" s="76"/>
      <c r="B795" s="54"/>
      <c r="C795" s="54"/>
      <c r="D795" s="54"/>
      <c r="E795" s="54"/>
      <c r="F795" s="5"/>
      <c r="G795" s="320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  <c r="DW795" s="54"/>
      <c r="DX795" s="54"/>
      <c r="DY795" s="54"/>
      <c r="DZ795" s="54"/>
      <c r="EA795" s="54"/>
      <c r="EB795" s="54"/>
      <c r="EC795" s="54"/>
      <c r="ED795" s="54"/>
      <c r="EE795" s="54"/>
      <c r="EF795" s="54"/>
      <c r="EG795" s="54"/>
      <c r="EH795" s="54"/>
      <c r="EI795" s="54"/>
      <c r="EJ795" s="54"/>
      <c r="EK795" s="54"/>
      <c r="EL795" s="54"/>
      <c r="EM795" s="54"/>
      <c r="EN795" s="54"/>
      <c r="EO795" s="54"/>
      <c r="EP795" s="54"/>
      <c r="EQ795" s="54"/>
      <c r="ER795" s="54"/>
    </row>
    <row r="796" spans="1:148" x14ac:dyDescent="0.25">
      <c r="A796" s="76"/>
      <c r="B796" s="54"/>
      <c r="C796" s="54"/>
      <c r="D796" s="54"/>
      <c r="E796" s="54"/>
      <c r="F796" s="5"/>
      <c r="G796" s="320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  <c r="DW796" s="54"/>
      <c r="DX796" s="54"/>
      <c r="DY796" s="54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</row>
    <row r="797" spans="1:148" x14ac:dyDescent="0.25">
      <c r="A797" s="76"/>
      <c r="B797" s="54"/>
      <c r="C797" s="54"/>
      <c r="D797" s="54"/>
      <c r="E797" s="54"/>
      <c r="F797" s="5"/>
      <c r="G797" s="320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  <c r="DW797" s="54"/>
      <c r="DX797" s="54"/>
      <c r="DY797" s="54"/>
      <c r="DZ797" s="54"/>
      <c r="EA797" s="54"/>
      <c r="EB797" s="54"/>
      <c r="EC797" s="54"/>
      <c r="ED797" s="54"/>
      <c r="EE797" s="54"/>
      <c r="EF797" s="54"/>
      <c r="EG797" s="54"/>
      <c r="EH797" s="54"/>
      <c r="EI797" s="54"/>
      <c r="EJ797" s="54"/>
      <c r="EK797" s="54"/>
      <c r="EL797" s="54"/>
      <c r="EM797" s="54"/>
      <c r="EN797" s="54"/>
      <c r="EO797" s="54"/>
      <c r="EP797" s="54"/>
      <c r="EQ797" s="54"/>
      <c r="ER797" s="54"/>
    </row>
    <row r="798" spans="1:148" x14ac:dyDescent="0.25">
      <c r="A798" s="76"/>
      <c r="B798" s="54"/>
      <c r="C798" s="54"/>
      <c r="D798" s="54"/>
      <c r="E798" s="54"/>
      <c r="F798" s="5"/>
      <c r="G798" s="320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  <c r="DW798" s="54"/>
      <c r="DX798" s="54"/>
      <c r="DY798" s="54"/>
      <c r="DZ798" s="54"/>
      <c r="EA798" s="54"/>
      <c r="EB798" s="54"/>
      <c r="EC798" s="54"/>
      <c r="ED798" s="54"/>
      <c r="EE798" s="54"/>
      <c r="EF798" s="54"/>
      <c r="EG798" s="54"/>
      <c r="EH798" s="54"/>
      <c r="EI798" s="54"/>
      <c r="EJ798" s="54"/>
      <c r="EK798" s="54"/>
      <c r="EL798" s="54"/>
      <c r="EM798" s="54"/>
      <c r="EN798" s="54"/>
      <c r="EO798" s="54"/>
      <c r="EP798" s="54"/>
      <c r="EQ798" s="54"/>
      <c r="ER798" s="54"/>
    </row>
    <row r="799" spans="1:148" x14ac:dyDescent="0.25">
      <c r="A799" s="76"/>
      <c r="B799" s="54"/>
      <c r="C799" s="54"/>
      <c r="D799" s="54"/>
      <c r="E799" s="54"/>
      <c r="F799" s="5"/>
      <c r="G799" s="320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  <c r="DW799" s="54"/>
      <c r="DX799" s="54"/>
      <c r="DY799" s="54"/>
      <c r="DZ799" s="54"/>
      <c r="EA799" s="54"/>
      <c r="EB799" s="54"/>
      <c r="EC799" s="54"/>
      <c r="ED799" s="54"/>
      <c r="EE799" s="54"/>
      <c r="EF799" s="54"/>
      <c r="EG799" s="54"/>
      <c r="EH799" s="54"/>
      <c r="EI799" s="54"/>
      <c r="EJ799" s="54"/>
      <c r="EK799" s="54"/>
      <c r="EL799" s="54"/>
      <c r="EM799" s="54"/>
      <c r="EN799" s="54"/>
      <c r="EO799" s="54"/>
      <c r="EP799" s="54"/>
      <c r="EQ799" s="54"/>
      <c r="ER799" s="54"/>
    </row>
    <row r="800" spans="1:148" x14ac:dyDescent="0.25">
      <c r="A800" s="76"/>
      <c r="B800" s="54"/>
      <c r="C800" s="54"/>
      <c r="D800" s="54"/>
      <c r="E800" s="54"/>
      <c r="F800" s="5"/>
      <c r="G800" s="320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  <c r="DW800" s="54"/>
      <c r="DX800" s="54"/>
      <c r="DY800" s="54"/>
      <c r="DZ800" s="54"/>
      <c r="EA800" s="54"/>
      <c r="EB800" s="54"/>
      <c r="EC800" s="54"/>
      <c r="ED800" s="54"/>
      <c r="EE800" s="54"/>
      <c r="EF800" s="54"/>
      <c r="EG800" s="54"/>
      <c r="EH800" s="54"/>
      <c r="EI800" s="54"/>
      <c r="EJ800" s="54"/>
      <c r="EK800" s="54"/>
      <c r="EL800" s="54"/>
      <c r="EM800" s="54"/>
      <c r="EN800" s="54"/>
      <c r="EO800" s="54"/>
      <c r="EP800" s="54"/>
      <c r="EQ800" s="54"/>
      <c r="ER800" s="54"/>
    </row>
    <row r="801" spans="1:148" x14ac:dyDescent="0.25">
      <c r="A801" s="76"/>
      <c r="B801" s="54"/>
      <c r="C801" s="54"/>
      <c r="D801" s="54"/>
      <c r="E801" s="54"/>
      <c r="F801" s="5"/>
      <c r="G801" s="320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  <c r="DW801" s="54"/>
      <c r="DX801" s="54"/>
      <c r="DY801" s="54"/>
      <c r="DZ801" s="54"/>
      <c r="EA801" s="54"/>
      <c r="EB801" s="54"/>
      <c r="EC801" s="54"/>
      <c r="ED801" s="54"/>
      <c r="EE801" s="54"/>
      <c r="EF801" s="54"/>
      <c r="EG801" s="54"/>
      <c r="EH801" s="54"/>
      <c r="EI801" s="54"/>
      <c r="EJ801" s="54"/>
      <c r="EK801" s="54"/>
      <c r="EL801" s="54"/>
      <c r="EM801" s="54"/>
      <c r="EN801" s="54"/>
      <c r="EO801" s="54"/>
      <c r="EP801" s="54"/>
      <c r="EQ801" s="54"/>
      <c r="ER801" s="54"/>
    </row>
    <row r="802" spans="1:148" x14ac:dyDescent="0.25">
      <c r="A802" s="76"/>
      <c r="B802" s="54"/>
      <c r="C802" s="54"/>
      <c r="D802" s="54"/>
      <c r="E802" s="54"/>
      <c r="F802" s="5"/>
      <c r="G802" s="320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  <c r="DW802" s="54"/>
      <c r="DX802" s="54"/>
      <c r="DY802" s="54"/>
      <c r="DZ802" s="54"/>
      <c r="EA802" s="54"/>
      <c r="EB802" s="54"/>
      <c r="EC802" s="54"/>
      <c r="ED802" s="54"/>
      <c r="EE802" s="54"/>
      <c r="EF802" s="54"/>
      <c r="EG802" s="54"/>
      <c r="EH802" s="54"/>
      <c r="EI802" s="54"/>
      <c r="EJ802" s="54"/>
      <c r="EK802" s="54"/>
      <c r="EL802" s="54"/>
      <c r="EM802" s="54"/>
      <c r="EN802" s="54"/>
      <c r="EO802" s="54"/>
      <c r="EP802" s="54"/>
      <c r="EQ802" s="54"/>
      <c r="ER802" s="54"/>
    </row>
    <row r="803" spans="1:148" x14ac:dyDescent="0.25">
      <c r="A803" s="76"/>
      <c r="B803" s="54"/>
      <c r="C803" s="54"/>
      <c r="D803" s="54"/>
      <c r="E803" s="54"/>
      <c r="F803" s="5"/>
      <c r="G803" s="320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  <c r="DW803" s="54"/>
      <c r="DX803" s="54"/>
      <c r="DY803" s="54"/>
      <c r="DZ803" s="54"/>
      <c r="EA803" s="54"/>
      <c r="EB803" s="54"/>
      <c r="EC803" s="54"/>
      <c r="ED803" s="54"/>
      <c r="EE803" s="54"/>
      <c r="EF803" s="54"/>
      <c r="EG803" s="54"/>
      <c r="EH803" s="54"/>
      <c r="EI803" s="54"/>
      <c r="EJ803" s="54"/>
      <c r="EK803" s="54"/>
      <c r="EL803" s="54"/>
      <c r="EM803" s="54"/>
      <c r="EN803" s="54"/>
      <c r="EO803" s="54"/>
      <c r="EP803" s="54"/>
      <c r="EQ803" s="54"/>
      <c r="ER803" s="54"/>
    </row>
    <row r="804" spans="1:148" x14ac:dyDescent="0.25">
      <c r="A804" s="76"/>
      <c r="B804" s="54"/>
      <c r="C804" s="54"/>
      <c r="D804" s="54"/>
      <c r="E804" s="54"/>
      <c r="F804" s="5"/>
      <c r="G804" s="320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  <c r="DW804" s="54"/>
      <c r="DX804" s="54"/>
      <c r="DY804" s="54"/>
      <c r="DZ804" s="54"/>
      <c r="EA804" s="54"/>
      <c r="EB804" s="54"/>
      <c r="EC804" s="54"/>
      <c r="ED804" s="54"/>
      <c r="EE804" s="54"/>
      <c r="EF804" s="54"/>
      <c r="EG804" s="54"/>
      <c r="EH804" s="54"/>
      <c r="EI804" s="54"/>
      <c r="EJ804" s="54"/>
      <c r="EK804" s="54"/>
      <c r="EL804" s="54"/>
      <c r="EM804" s="54"/>
      <c r="EN804" s="54"/>
      <c r="EO804" s="54"/>
      <c r="EP804" s="54"/>
      <c r="EQ804" s="54"/>
      <c r="ER804" s="54"/>
    </row>
    <row r="805" spans="1:148" x14ac:dyDescent="0.25">
      <c r="A805" s="76"/>
      <c r="B805" s="54"/>
      <c r="C805" s="54"/>
      <c r="D805" s="54"/>
      <c r="E805" s="54"/>
      <c r="F805" s="5"/>
      <c r="G805" s="320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  <c r="DW805" s="54"/>
      <c r="DX805" s="54"/>
      <c r="DY805" s="54"/>
      <c r="DZ805" s="54"/>
      <c r="EA805" s="54"/>
      <c r="EB805" s="54"/>
      <c r="EC805" s="54"/>
      <c r="ED805" s="54"/>
      <c r="EE805" s="54"/>
      <c r="EF805" s="54"/>
      <c r="EG805" s="54"/>
      <c r="EH805" s="54"/>
      <c r="EI805" s="54"/>
      <c r="EJ805" s="54"/>
      <c r="EK805" s="54"/>
      <c r="EL805" s="54"/>
      <c r="EM805" s="54"/>
      <c r="EN805" s="54"/>
      <c r="EO805" s="54"/>
      <c r="EP805" s="54"/>
      <c r="EQ805" s="54"/>
      <c r="ER805" s="54"/>
    </row>
    <row r="806" spans="1:148" x14ac:dyDescent="0.25">
      <c r="A806" s="76"/>
      <c r="B806" s="54"/>
      <c r="C806" s="54"/>
      <c r="D806" s="54"/>
      <c r="E806" s="54"/>
      <c r="F806" s="5"/>
      <c r="G806" s="320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  <c r="DW806" s="54"/>
      <c r="DX806" s="54"/>
      <c r="DY806" s="54"/>
      <c r="DZ806" s="54"/>
      <c r="EA806" s="54"/>
      <c r="EB806" s="54"/>
      <c r="EC806" s="54"/>
      <c r="ED806" s="54"/>
      <c r="EE806" s="54"/>
      <c r="EF806" s="54"/>
      <c r="EG806" s="54"/>
      <c r="EH806" s="54"/>
      <c r="EI806" s="54"/>
      <c r="EJ806" s="54"/>
      <c r="EK806" s="54"/>
      <c r="EL806" s="54"/>
      <c r="EM806" s="54"/>
      <c r="EN806" s="54"/>
      <c r="EO806" s="54"/>
      <c r="EP806" s="54"/>
      <c r="EQ806" s="54"/>
      <c r="ER806" s="54"/>
    </row>
    <row r="807" spans="1:148" x14ac:dyDescent="0.25">
      <c r="A807" s="76"/>
      <c r="B807" s="54"/>
      <c r="C807" s="54"/>
      <c r="D807" s="54"/>
      <c r="E807" s="54"/>
      <c r="F807" s="5"/>
      <c r="G807" s="320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  <c r="DW807" s="54"/>
      <c r="DX807" s="54"/>
      <c r="DY807" s="54"/>
      <c r="DZ807" s="54"/>
      <c r="EA807" s="54"/>
      <c r="EB807" s="54"/>
      <c r="EC807" s="54"/>
      <c r="ED807" s="54"/>
      <c r="EE807" s="54"/>
      <c r="EF807" s="54"/>
      <c r="EG807" s="54"/>
      <c r="EH807" s="54"/>
      <c r="EI807" s="54"/>
      <c r="EJ807" s="54"/>
      <c r="EK807" s="54"/>
      <c r="EL807" s="54"/>
      <c r="EM807" s="54"/>
      <c r="EN807" s="54"/>
      <c r="EO807" s="54"/>
      <c r="EP807" s="54"/>
      <c r="EQ807" s="54"/>
      <c r="ER807" s="54"/>
    </row>
    <row r="808" spans="1:148" x14ac:dyDescent="0.25">
      <c r="A808" s="76"/>
      <c r="B808" s="54"/>
      <c r="C808" s="54"/>
      <c r="D808" s="54"/>
      <c r="E808" s="54"/>
      <c r="F808" s="5"/>
      <c r="G808" s="320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  <c r="DW808" s="54"/>
      <c r="DX808" s="54"/>
      <c r="DY808" s="54"/>
      <c r="DZ808" s="54"/>
      <c r="EA808" s="54"/>
      <c r="EB808" s="54"/>
      <c r="EC808" s="54"/>
      <c r="ED808" s="54"/>
      <c r="EE808" s="54"/>
      <c r="EF808" s="54"/>
      <c r="EG808" s="54"/>
      <c r="EH808" s="54"/>
      <c r="EI808" s="54"/>
      <c r="EJ808" s="54"/>
      <c r="EK808" s="54"/>
      <c r="EL808" s="54"/>
      <c r="EM808" s="54"/>
      <c r="EN808" s="54"/>
      <c r="EO808" s="54"/>
      <c r="EP808" s="54"/>
      <c r="EQ808" s="54"/>
      <c r="ER808" s="54"/>
    </row>
    <row r="809" spans="1:148" x14ac:dyDescent="0.25">
      <c r="A809" s="76"/>
      <c r="B809" s="54"/>
      <c r="C809" s="54"/>
      <c r="D809" s="54"/>
      <c r="E809" s="54"/>
      <c r="F809" s="5"/>
      <c r="G809" s="320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  <c r="DW809" s="54"/>
      <c r="DX809" s="54"/>
      <c r="DY809" s="54"/>
      <c r="DZ809" s="54"/>
      <c r="EA809" s="54"/>
      <c r="EB809" s="54"/>
      <c r="EC809" s="54"/>
      <c r="ED809" s="54"/>
      <c r="EE809" s="54"/>
      <c r="EF809" s="54"/>
      <c r="EG809" s="54"/>
      <c r="EH809" s="54"/>
      <c r="EI809" s="54"/>
      <c r="EJ809" s="54"/>
      <c r="EK809" s="54"/>
      <c r="EL809" s="54"/>
      <c r="EM809" s="54"/>
      <c r="EN809" s="54"/>
      <c r="EO809" s="54"/>
      <c r="EP809" s="54"/>
      <c r="EQ809" s="54"/>
      <c r="ER809" s="54"/>
    </row>
    <row r="810" spans="1:148" x14ac:dyDescent="0.25">
      <c r="A810" s="76"/>
      <c r="B810" s="54"/>
      <c r="C810" s="54"/>
      <c r="D810" s="54"/>
      <c r="E810" s="54"/>
      <c r="F810" s="5"/>
      <c r="G810" s="320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  <c r="DW810" s="54"/>
      <c r="DX810" s="54"/>
      <c r="DY810" s="54"/>
      <c r="DZ810" s="54"/>
      <c r="EA810" s="54"/>
      <c r="EB810" s="54"/>
      <c r="EC810" s="54"/>
      <c r="ED810" s="54"/>
      <c r="EE810" s="54"/>
      <c r="EF810" s="54"/>
      <c r="EG810" s="54"/>
      <c r="EH810" s="54"/>
      <c r="EI810" s="54"/>
      <c r="EJ810" s="54"/>
      <c r="EK810" s="54"/>
      <c r="EL810" s="54"/>
      <c r="EM810" s="54"/>
      <c r="EN810" s="54"/>
      <c r="EO810" s="54"/>
      <c r="EP810" s="54"/>
      <c r="EQ810" s="54"/>
      <c r="ER810" s="54"/>
    </row>
    <row r="811" spans="1:148" x14ac:dyDescent="0.25">
      <c r="A811" s="76"/>
      <c r="B811" s="54"/>
      <c r="C811" s="54"/>
      <c r="D811" s="54"/>
      <c r="E811" s="54"/>
      <c r="F811" s="5"/>
      <c r="G811" s="320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  <c r="DW811" s="54"/>
      <c r="DX811" s="54"/>
      <c r="DY811" s="54"/>
      <c r="DZ811" s="54"/>
      <c r="EA811" s="54"/>
      <c r="EB811" s="54"/>
      <c r="EC811" s="54"/>
      <c r="ED811" s="54"/>
      <c r="EE811" s="54"/>
      <c r="EF811" s="54"/>
      <c r="EG811" s="54"/>
      <c r="EH811" s="54"/>
      <c r="EI811" s="54"/>
      <c r="EJ811" s="54"/>
      <c r="EK811" s="54"/>
      <c r="EL811" s="54"/>
      <c r="EM811" s="54"/>
      <c r="EN811" s="54"/>
      <c r="EO811" s="54"/>
      <c r="EP811" s="54"/>
      <c r="EQ811" s="54"/>
      <c r="ER811" s="54"/>
    </row>
    <row r="812" spans="1:148" x14ac:dyDescent="0.25">
      <c r="A812" s="76"/>
      <c r="B812" s="54"/>
      <c r="C812" s="54"/>
      <c r="D812" s="54"/>
      <c r="E812" s="54"/>
      <c r="F812" s="5"/>
      <c r="G812" s="320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  <c r="DW812" s="54"/>
      <c r="DX812" s="54"/>
      <c r="DY812" s="54"/>
      <c r="DZ812" s="54"/>
      <c r="EA812" s="54"/>
      <c r="EB812" s="54"/>
      <c r="EC812" s="54"/>
      <c r="ED812" s="54"/>
      <c r="EE812" s="54"/>
      <c r="EF812" s="54"/>
      <c r="EG812" s="54"/>
      <c r="EH812" s="54"/>
      <c r="EI812" s="54"/>
      <c r="EJ812" s="54"/>
      <c r="EK812" s="54"/>
      <c r="EL812" s="54"/>
      <c r="EM812" s="54"/>
      <c r="EN812" s="54"/>
      <c r="EO812" s="54"/>
      <c r="EP812" s="54"/>
      <c r="EQ812" s="54"/>
      <c r="ER812" s="54"/>
    </row>
    <row r="813" spans="1:148" x14ac:dyDescent="0.25">
      <c r="A813" s="76"/>
      <c r="B813" s="54"/>
      <c r="C813" s="54"/>
      <c r="D813" s="54"/>
      <c r="E813" s="54"/>
      <c r="F813" s="5"/>
      <c r="G813" s="320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  <c r="DW813" s="54"/>
      <c r="DX813" s="54"/>
      <c r="DY813" s="54"/>
      <c r="DZ813" s="54"/>
      <c r="EA813" s="54"/>
      <c r="EB813" s="54"/>
      <c r="EC813" s="54"/>
      <c r="ED813" s="54"/>
      <c r="EE813" s="54"/>
      <c r="EF813" s="54"/>
      <c r="EG813" s="54"/>
      <c r="EH813" s="54"/>
      <c r="EI813" s="54"/>
      <c r="EJ813" s="54"/>
      <c r="EK813" s="54"/>
      <c r="EL813" s="54"/>
      <c r="EM813" s="54"/>
      <c r="EN813" s="54"/>
      <c r="EO813" s="54"/>
      <c r="EP813" s="54"/>
      <c r="EQ813" s="54"/>
      <c r="ER813" s="54"/>
    </row>
    <row r="814" spans="1:148" x14ac:dyDescent="0.25">
      <c r="A814" s="76"/>
      <c r="B814" s="54"/>
      <c r="C814" s="54"/>
      <c r="D814" s="54"/>
      <c r="E814" s="54"/>
      <c r="F814" s="5"/>
      <c r="G814" s="320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  <c r="DW814" s="54"/>
      <c r="DX814" s="54"/>
      <c r="DY814" s="54"/>
      <c r="DZ814" s="54"/>
      <c r="EA814" s="54"/>
      <c r="EB814" s="54"/>
      <c r="EC814" s="54"/>
      <c r="ED814" s="54"/>
      <c r="EE814" s="54"/>
      <c r="EF814" s="54"/>
      <c r="EG814" s="54"/>
      <c r="EH814" s="54"/>
      <c r="EI814" s="54"/>
      <c r="EJ814" s="54"/>
      <c r="EK814" s="54"/>
      <c r="EL814" s="54"/>
      <c r="EM814" s="54"/>
      <c r="EN814" s="54"/>
      <c r="EO814" s="54"/>
      <c r="EP814" s="54"/>
      <c r="EQ814" s="54"/>
      <c r="ER814" s="54"/>
    </row>
    <row r="815" spans="1:148" x14ac:dyDescent="0.25">
      <c r="A815" s="76"/>
      <c r="B815" s="54"/>
      <c r="C815" s="54"/>
      <c r="D815" s="54"/>
      <c r="E815" s="54"/>
      <c r="F815" s="5"/>
      <c r="G815" s="320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  <c r="DW815" s="54"/>
      <c r="DX815" s="54"/>
      <c r="DY815" s="54"/>
      <c r="DZ815" s="54"/>
      <c r="EA815" s="54"/>
      <c r="EB815" s="54"/>
      <c r="EC815" s="54"/>
      <c r="ED815" s="54"/>
      <c r="EE815" s="54"/>
      <c r="EF815" s="54"/>
      <c r="EG815" s="54"/>
      <c r="EH815" s="54"/>
      <c r="EI815" s="54"/>
      <c r="EJ815" s="54"/>
      <c r="EK815" s="54"/>
      <c r="EL815" s="54"/>
      <c r="EM815" s="54"/>
      <c r="EN815" s="54"/>
      <c r="EO815" s="54"/>
      <c r="EP815" s="54"/>
      <c r="EQ815" s="54"/>
      <c r="ER815" s="54"/>
    </row>
    <row r="816" spans="1:148" x14ac:dyDescent="0.25">
      <c r="A816" s="76"/>
      <c r="B816" s="54"/>
      <c r="C816" s="54"/>
      <c r="D816" s="54"/>
      <c r="E816" s="54"/>
      <c r="F816" s="5"/>
      <c r="G816" s="320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  <c r="DW816" s="54"/>
      <c r="DX816" s="54"/>
      <c r="DY816" s="54"/>
      <c r="DZ816" s="54"/>
      <c r="EA816" s="54"/>
      <c r="EB816" s="54"/>
      <c r="EC816" s="54"/>
      <c r="ED816" s="54"/>
      <c r="EE816" s="54"/>
      <c r="EF816" s="54"/>
      <c r="EG816" s="54"/>
      <c r="EH816" s="54"/>
      <c r="EI816" s="54"/>
      <c r="EJ816" s="54"/>
      <c r="EK816" s="54"/>
      <c r="EL816" s="54"/>
      <c r="EM816" s="54"/>
      <c r="EN816" s="54"/>
      <c r="EO816" s="54"/>
      <c r="EP816" s="54"/>
      <c r="EQ816" s="54"/>
      <c r="ER816" s="54"/>
    </row>
    <row r="817" spans="1:148" x14ac:dyDescent="0.25">
      <c r="A817" s="76"/>
      <c r="B817" s="54"/>
      <c r="C817" s="54"/>
      <c r="D817" s="54"/>
      <c r="E817" s="54"/>
      <c r="F817" s="5"/>
      <c r="G817" s="320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  <c r="DW817" s="54"/>
      <c r="DX817" s="54"/>
      <c r="DY817" s="54"/>
      <c r="DZ817" s="54"/>
      <c r="EA817" s="54"/>
      <c r="EB817" s="54"/>
      <c r="EC817" s="54"/>
      <c r="ED817" s="54"/>
      <c r="EE817" s="54"/>
      <c r="EF817" s="54"/>
      <c r="EG817" s="54"/>
      <c r="EH817" s="54"/>
      <c r="EI817" s="54"/>
      <c r="EJ817" s="54"/>
      <c r="EK817" s="54"/>
      <c r="EL817" s="54"/>
      <c r="EM817" s="54"/>
      <c r="EN817" s="54"/>
      <c r="EO817" s="54"/>
      <c r="EP817" s="54"/>
      <c r="EQ817" s="54"/>
      <c r="ER817" s="54"/>
    </row>
    <row r="818" spans="1:148" x14ac:dyDescent="0.25">
      <c r="A818" s="76"/>
      <c r="B818" s="54"/>
      <c r="C818" s="54"/>
      <c r="D818" s="54"/>
      <c r="E818" s="54"/>
      <c r="F818" s="5"/>
      <c r="G818" s="320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  <c r="DW818" s="54"/>
      <c r="DX818" s="54"/>
      <c r="DY818" s="54"/>
      <c r="DZ818" s="54"/>
      <c r="EA818" s="54"/>
      <c r="EB818" s="54"/>
      <c r="EC818" s="54"/>
      <c r="ED818" s="54"/>
      <c r="EE818" s="54"/>
      <c r="EF818" s="54"/>
      <c r="EG818" s="54"/>
      <c r="EH818" s="54"/>
      <c r="EI818" s="54"/>
      <c r="EJ818" s="54"/>
      <c r="EK818" s="54"/>
      <c r="EL818" s="54"/>
      <c r="EM818" s="54"/>
      <c r="EN818" s="54"/>
      <c r="EO818" s="54"/>
      <c r="EP818" s="54"/>
      <c r="EQ818" s="54"/>
      <c r="ER818" s="54"/>
    </row>
    <row r="819" spans="1:148" x14ac:dyDescent="0.25">
      <c r="A819" s="76"/>
      <c r="B819" s="54"/>
      <c r="C819" s="54"/>
      <c r="D819" s="54"/>
      <c r="E819" s="54"/>
      <c r="F819" s="5"/>
      <c r="G819" s="320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  <c r="DW819" s="54"/>
      <c r="DX819" s="54"/>
      <c r="DY819" s="54"/>
      <c r="DZ819" s="54"/>
      <c r="EA819" s="54"/>
      <c r="EB819" s="54"/>
      <c r="EC819" s="54"/>
      <c r="ED819" s="54"/>
      <c r="EE819" s="54"/>
      <c r="EF819" s="54"/>
      <c r="EG819" s="54"/>
      <c r="EH819" s="54"/>
      <c r="EI819" s="54"/>
      <c r="EJ819" s="54"/>
      <c r="EK819" s="54"/>
      <c r="EL819" s="54"/>
      <c r="EM819" s="54"/>
      <c r="EN819" s="54"/>
      <c r="EO819" s="54"/>
      <c r="EP819" s="54"/>
      <c r="EQ819" s="54"/>
      <c r="ER819" s="54"/>
    </row>
    <row r="820" spans="1:148" x14ac:dyDescent="0.25">
      <c r="A820" s="76"/>
      <c r="B820" s="54"/>
      <c r="C820" s="54"/>
      <c r="D820" s="54"/>
      <c r="E820" s="54"/>
      <c r="F820" s="5"/>
      <c r="G820" s="320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  <c r="DW820" s="54"/>
      <c r="DX820" s="54"/>
      <c r="DY820" s="54"/>
      <c r="DZ820" s="54"/>
      <c r="EA820" s="54"/>
      <c r="EB820" s="54"/>
      <c r="EC820" s="54"/>
      <c r="ED820" s="54"/>
      <c r="EE820" s="54"/>
      <c r="EF820" s="54"/>
      <c r="EG820" s="54"/>
      <c r="EH820" s="54"/>
      <c r="EI820" s="54"/>
      <c r="EJ820" s="54"/>
      <c r="EK820" s="54"/>
      <c r="EL820" s="54"/>
      <c r="EM820" s="54"/>
      <c r="EN820" s="54"/>
      <c r="EO820" s="54"/>
      <c r="EP820" s="54"/>
      <c r="EQ820" s="54"/>
      <c r="ER820" s="54"/>
    </row>
    <row r="821" spans="1:148" x14ac:dyDescent="0.25">
      <c r="A821" s="76"/>
      <c r="B821" s="54"/>
      <c r="C821" s="54"/>
      <c r="D821" s="54"/>
      <c r="E821" s="54"/>
      <c r="F821" s="5"/>
      <c r="G821" s="320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  <c r="DW821" s="54"/>
      <c r="DX821" s="54"/>
      <c r="DY821" s="54"/>
      <c r="DZ821" s="54"/>
      <c r="EA821" s="54"/>
      <c r="EB821" s="54"/>
      <c r="EC821" s="54"/>
      <c r="ED821" s="54"/>
      <c r="EE821" s="54"/>
      <c r="EF821" s="54"/>
      <c r="EG821" s="54"/>
      <c r="EH821" s="54"/>
      <c r="EI821" s="54"/>
      <c r="EJ821" s="54"/>
      <c r="EK821" s="54"/>
      <c r="EL821" s="54"/>
      <c r="EM821" s="54"/>
      <c r="EN821" s="54"/>
      <c r="EO821" s="54"/>
      <c r="EP821" s="54"/>
      <c r="EQ821" s="54"/>
      <c r="ER821" s="54"/>
    </row>
    <row r="822" spans="1:148" x14ac:dyDescent="0.25">
      <c r="A822" s="76"/>
      <c r="B822" s="54"/>
      <c r="C822" s="54"/>
      <c r="D822" s="54"/>
      <c r="E822" s="54"/>
      <c r="F822" s="5"/>
      <c r="G822" s="320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  <c r="DW822" s="54"/>
      <c r="DX822" s="54"/>
      <c r="DY822" s="54"/>
      <c r="DZ822" s="54"/>
      <c r="EA822" s="54"/>
      <c r="EB822" s="54"/>
      <c r="EC822" s="54"/>
      <c r="ED822" s="54"/>
      <c r="EE822" s="54"/>
      <c r="EF822" s="54"/>
      <c r="EG822" s="54"/>
      <c r="EH822" s="54"/>
      <c r="EI822" s="54"/>
      <c r="EJ822" s="54"/>
      <c r="EK822" s="54"/>
      <c r="EL822" s="54"/>
      <c r="EM822" s="54"/>
      <c r="EN822" s="54"/>
      <c r="EO822" s="54"/>
      <c r="EP822" s="54"/>
      <c r="EQ822" s="54"/>
      <c r="ER822" s="54"/>
    </row>
    <row r="823" spans="1:148" x14ac:dyDescent="0.25">
      <c r="A823" s="76"/>
      <c r="B823" s="54"/>
      <c r="C823" s="54"/>
      <c r="D823" s="54"/>
      <c r="E823" s="54"/>
      <c r="F823" s="5"/>
      <c r="G823" s="320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  <c r="DW823" s="54"/>
      <c r="DX823" s="54"/>
      <c r="DY823" s="54"/>
      <c r="DZ823" s="54"/>
      <c r="EA823" s="54"/>
      <c r="EB823" s="54"/>
      <c r="EC823" s="54"/>
      <c r="ED823" s="54"/>
      <c r="EE823" s="54"/>
      <c r="EF823" s="54"/>
      <c r="EG823" s="54"/>
      <c r="EH823" s="54"/>
      <c r="EI823" s="54"/>
      <c r="EJ823" s="54"/>
      <c r="EK823" s="54"/>
      <c r="EL823" s="54"/>
      <c r="EM823" s="54"/>
      <c r="EN823" s="54"/>
      <c r="EO823" s="54"/>
      <c r="EP823" s="54"/>
      <c r="EQ823" s="54"/>
      <c r="ER823" s="54"/>
    </row>
    <row r="824" spans="1:148" x14ac:dyDescent="0.25">
      <c r="A824" s="76"/>
      <c r="B824" s="54"/>
      <c r="C824" s="54"/>
      <c r="D824" s="54"/>
      <c r="E824" s="54"/>
      <c r="F824" s="5"/>
      <c r="G824" s="320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  <c r="DW824" s="54"/>
      <c r="DX824" s="54"/>
      <c r="DY824" s="54"/>
      <c r="DZ824" s="54"/>
      <c r="EA824" s="54"/>
      <c r="EB824" s="54"/>
      <c r="EC824" s="54"/>
      <c r="ED824" s="54"/>
      <c r="EE824" s="54"/>
      <c r="EF824" s="54"/>
      <c r="EG824" s="54"/>
      <c r="EH824" s="54"/>
      <c r="EI824" s="54"/>
      <c r="EJ824" s="54"/>
      <c r="EK824" s="54"/>
      <c r="EL824" s="54"/>
      <c r="EM824" s="54"/>
      <c r="EN824" s="54"/>
      <c r="EO824" s="54"/>
      <c r="EP824" s="54"/>
      <c r="EQ824" s="54"/>
      <c r="ER824" s="54"/>
    </row>
    <row r="825" spans="1:148" x14ac:dyDescent="0.25">
      <c r="A825" s="76"/>
      <c r="B825" s="54"/>
      <c r="C825" s="54"/>
      <c r="D825" s="54"/>
      <c r="E825" s="54"/>
      <c r="F825" s="5"/>
      <c r="G825" s="320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  <c r="DW825" s="54"/>
      <c r="DX825" s="54"/>
      <c r="DY825" s="54"/>
      <c r="DZ825" s="54"/>
      <c r="EA825" s="54"/>
      <c r="EB825" s="54"/>
      <c r="EC825" s="54"/>
      <c r="ED825" s="54"/>
      <c r="EE825" s="54"/>
      <c r="EF825" s="54"/>
      <c r="EG825" s="54"/>
      <c r="EH825" s="54"/>
      <c r="EI825" s="54"/>
      <c r="EJ825" s="54"/>
      <c r="EK825" s="54"/>
      <c r="EL825" s="54"/>
      <c r="EM825" s="54"/>
      <c r="EN825" s="54"/>
      <c r="EO825" s="54"/>
      <c r="EP825" s="54"/>
      <c r="EQ825" s="54"/>
      <c r="ER825" s="54"/>
    </row>
    <row r="826" spans="1:148" x14ac:dyDescent="0.25">
      <c r="A826" s="76"/>
      <c r="B826" s="54"/>
      <c r="C826" s="54"/>
      <c r="D826" s="54"/>
      <c r="E826" s="54"/>
      <c r="F826" s="5"/>
      <c r="G826" s="320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  <c r="DW826" s="54"/>
      <c r="DX826" s="54"/>
      <c r="DY826" s="54"/>
      <c r="DZ826" s="54"/>
      <c r="EA826" s="54"/>
      <c r="EB826" s="54"/>
      <c r="EC826" s="54"/>
      <c r="ED826" s="54"/>
      <c r="EE826" s="54"/>
      <c r="EF826" s="54"/>
      <c r="EG826" s="54"/>
      <c r="EH826" s="54"/>
      <c r="EI826" s="54"/>
      <c r="EJ826" s="54"/>
      <c r="EK826" s="54"/>
      <c r="EL826" s="54"/>
      <c r="EM826" s="54"/>
      <c r="EN826" s="54"/>
      <c r="EO826" s="54"/>
      <c r="EP826" s="54"/>
      <c r="EQ826" s="54"/>
      <c r="ER826" s="54"/>
    </row>
    <row r="827" spans="1:148" x14ac:dyDescent="0.25">
      <c r="A827" s="76"/>
      <c r="B827" s="54"/>
      <c r="C827" s="54"/>
      <c r="D827" s="54"/>
      <c r="E827" s="54"/>
      <c r="F827" s="5"/>
      <c r="G827" s="320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  <c r="DW827" s="54"/>
      <c r="DX827" s="54"/>
      <c r="DY827" s="54"/>
      <c r="DZ827" s="54"/>
      <c r="EA827" s="54"/>
      <c r="EB827" s="54"/>
      <c r="EC827" s="54"/>
      <c r="ED827" s="54"/>
      <c r="EE827" s="54"/>
      <c r="EF827" s="54"/>
      <c r="EG827" s="54"/>
      <c r="EH827" s="54"/>
      <c r="EI827" s="54"/>
      <c r="EJ827" s="54"/>
      <c r="EK827" s="54"/>
      <c r="EL827" s="54"/>
      <c r="EM827" s="54"/>
      <c r="EN827" s="54"/>
      <c r="EO827" s="54"/>
      <c r="EP827" s="54"/>
      <c r="EQ827" s="54"/>
      <c r="ER827" s="54"/>
    </row>
    <row r="828" spans="1:148" x14ac:dyDescent="0.25">
      <c r="A828" s="76"/>
      <c r="B828" s="54"/>
      <c r="C828" s="54"/>
      <c r="D828" s="54"/>
      <c r="E828" s="54"/>
      <c r="F828" s="5"/>
      <c r="G828" s="320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  <c r="DW828" s="54"/>
      <c r="DX828" s="54"/>
      <c r="DY828" s="54"/>
      <c r="DZ828" s="54"/>
      <c r="EA828" s="54"/>
      <c r="EB828" s="54"/>
      <c r="EC828" s="54"/>
      <c r="ED828" s="54"/>
      <c r="EE828" s="54"/>
      <c r="EF828" s="54"/>
      <c r="EG828" s="54"/>
      <c r="EH828" s="54"/>
      <c r="EI828" s="54"/>
      <c r="EJ828" s="54"/>
      <c r="EK828" s="54"/>
      <c r="EL828" s="54"/>
      <c r="EM828" s="54"/>
      <c r="EN828" s="54"/>
      <c r="EO828" s="54"/>
      <c r="EP828" s="54"/>
      <c r="EQ828" s="54"/>
      <c r="ER828" s="54"/>
    </row>
    <row r="829" spans="1:148" x14ac:dyDescent="0.25">
      <c r="A829" s="76"/>
      <c r="B829" s="54"/>
      <c r="C829" s="54"/>
      <c r="D829" s="54"/>
      <c r="E829" s="54"/>
      <c r="F829" s="5"/>
      <c r="G829" s="320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  <c r="DW829" s="54"/>
      <c r="DX829" s="54"/>
      <c r="DY829" s="54"/>
      <c r="DZ829" s="54"/>
      <c r="EA829" s="54"/>
      <c r="EB829" s="54"/>
      <c r="EC829" s="54"/>
      <c r="ED829" s="54"/>
      <c r="EE829" s="54"/>
      <c r="EF829" s="54"/>
      <c r="EG829" s="54"/>
      <c r="EH829" s="54"/>
      <c r="EI829" s="54"/>
      <c r="EJ829" s="54"/>
      <c r="EK829" s="54"/>
      <c r="EL829" s="54"/>
      <c r="EM829" s="54"/>
      <c r="EN829" s="54"/>
      <c r="EO829" s="54"/>
      <c r="EP829" s="54"/>
      <c r="EQ829" s="54"/>
      <c r="ER829" s="54"/>
    </row>
    <row r="830" spans="1:148" x14ac:dyDescent="0.25">
      <c r="A830" s="76"/>
      <c r="B830" s="54"/>
      <c r="C830" s="54"/>
      <c r="D830" s="54"/>
      <c r="E830" s="54"/>
      <c r="F830" s="5"/>
      <c r="G830" s="320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  <c r="DW830" s="54"/>
      <c r="DX830" s="54"/>
      <c r="DY830" s="54"/>
      <c r="DZ830" s="54"/>
      <c r="EA830" s="54"/>
      <c r="EB830" s="54"/>
      <c r="EC830" s="54"/>
      <c r="ED830" s="54"/>
      <c r="EE830" s="54"/>
      <c r="EF830" s="54"/>
      <c r="EG830" s="54"/>
      <c r="EH830" s="54"/>
      <c r="EI830" s="54"/>
      <c r="EJ830" s="54"/>
      <c r="EK830" s="54"/>
      <c r="EL830" s="54"/>
      <c r="EM830" s="54"/>
      <c r="EN830" s="54"/>
      <c r="EO830" s="54"/>
      <c r="EP830" s="54"/>
      <c r="EQ830" s="54"/>
      <c r="ER830" s="54"/>
    </row>
    <row r="831" spans="1:148" x14ac:dyDescent="0.25">
      <c r="A831" s="76"/>
      <c r="B831" s="54"/>
      <c r="C831" s="54"/>
      <c r="D831" s="54"/>
      <c r="E831" s="54"/>
      <c r="F831" s="5"/>
      <c r="G831" s="320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  <c r="DW831" s="54"/>
      <c r="DX831" s="54"/>
      <c r="DY831" s="54"/>
      <c r="DZ831" s="54"/>
      <c r="EA831" s="54"/>
      <c r="EB831" s="54"/>
      <c r="EC831" s="54"/>
      <c r="ED831" s="54"/>
      <c r="EE831" s="54"/>
      <c r="EF831" s="54"/>
      <c r="EG831" s="54"/>
      <c r="EH831" s="54"/>
      <c r="EI831" s="54"/>
      <c r="EJ831" s="54"/>
      <c r="EK831" s="54"/>
      <c r="EL831" s="54"/>
      <c r="EM831" s="54"/>
      <c r="EN831" s="54"/>
      <c r="EO831" s="54"/>
      <c r="EP831" s="54"/>
      <c r="EQ831" s="54"/>
      <c r="ER831" s="54"/>
    </row>
    <row r="832" spans="1:148" x14ac:dyDescent="0.25">
      <c r="A832" s="76"/>
      <c r="B832" s="54"/>
      <c r="C832" s="54"/>
      <c r="D832" s="54"/>
      <c r="E832" s="54"/>
      <c r="F832" s="5"/>
      <c r="G832" s="320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  <c r="DW832" s="54"/>
      <c r="DX832" s="54"/>
      <c r="DY832" s="54"/>
      <c r="DZ832" s="54"/>
      <c r="EA832" s="54"/>
      <c r="EB832" s="54"/>
      <c r="EC832" s="54"/>
      <c r="ED832" s="54"/>
      <c r="EE832" s="54"/>
      <c r="EF832" s="54"/>
      <c r="EG832" s="54"/>
      <c r="EH832" s="54"/>
      <c r="EI832" s="54"/>
      <c r="EJ832" s="54"/>
      <c r="EK832" s="54"/>
      <c r="EL832" s="54"/>
      <c r="EM832" s="54"/>
      <c r="EN832" s="54"/>
      <c r="EO832" s="54"/>
      <c r="EP832" s="54"/>
      <c r="EQ832" s="54"/>
      <c r="ER832" s="54"/>
    </row>
    <row r="833" spans="1:148" x14ac:dyDescent="0.25">
      <c r="A833" s="76"/>
      <c r="B833" s="54"/>
      <c r="C833" s="54"/>
      <c r="D833" s="54"/>
      <c r="E833" s="54"/>
      <c r="F833" s="5"/>
      <c r="G833" s="320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  <c r="DW833" s="54"/>
      <c r="DX833" s="54"/>
      <c r="DY833" s="54"/>
      <c r="DZ833" s="54"/>
      <c r="EA833" s="54"/>
      <c r="EB833" s="54"/>
      <c r="EC833" s="54"/>
      <c r="ED833" s="54"/>
      <c r="EE833" s="54"/>
      <c r="EF833" s="54"/>
      <c r="EG833" s="54"/>
      <c r="EH833" s="54"/>
      <c r="EI833" s="54"/>
      <c r="EJ833" s="54"/>
      <c r="EK833" s="54"/>
      <c r="EL833" s="54"/>
      <c r="EM833" s="54"/>
      <c r="EN833" s="54"/>
      <c r="EO833" s="54"/>
      <c r="EP833" s="54"/>
      <c r="EQ833" s="54"/>
      <c r="ER833" s="54"/>
    </row>
    <row r="834" spans="1:148" x14ac:dyDescent="0.25">
      <c r="A834" s="76"/>
      <c r="B834" s="54"/>
      <c r="C834" s="54"/>
      <c r="D834" s="54"/>
      <c r="E834" s="54"/>
      <c r="F834" s="5"/>
      <c r="G834" s="320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  <c r="DW834" s="54"/>
      <c r="DX834" s="54"/>
      <c r="DY834" s="54"/>
      <c r="DZ834" s="54"/>
      <c r="EA834" s="54"/>
      <c r="EB834" s="54"/>
      <c r="EC834" s="54"/>
      <c r="ED834" s="54"/>
      <c r="EE834" s="54"/>
      <c r="EF834" s="54"/>
      <c r="EG834" s="54"/>
      <c r="EH834" s="54"/>
      <c r="EI834" s="54"/>
      <c r="EJ834" s="54"/>
      <c r="EK834" s="54"/>
      <c r="EL834" s="54"/>
      <c r="EM834" s="54"/>
      <c r="EN834" s="54"/>
      <c r="EO834" s="54"/>
      <c r="EP834" s="54"/>
      <c r="EQ834" s="54"/>
      <c r="ER834" s="54"/>
    </row>
    <row r="835" spans="1:148" x14ac:dyDescent="0.25">
      <c r="A835" s="76"/>
      <c r="B835" s="54"/>
      <c r="C835" s="54"/>
      <c r="D835" s="54"/>
      <c r="E835" s="54"/>
      <c r="F835" s="5"/>
      <c r="G835" s="320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  <c r="DW835" s="54"/>
      <c r="DX835" s="54"/>
      <c r="DY835" s="54"/>
      <c r="DZ835" s="54"/>
      <c r="EA835" s="54"/>
      <c r="EB835" s="54"/>
      <c r="EC835" s="54"/>
      <c r="ED835" s="54"/>
      <c r="EE835" s="54"/>
      <c r="EF835" s="54"/>
      <c r="EG835" s="54"/>
      <c r="EH835" s="54"/>
      <c r="EI835" s="54"/>
      <c r="EJ835" s="54"/>
      <c r="EK835" s="54"/>
      <c r="EL835" s="54"/>
      <c r="EM835" s="54"/>
      <c r="EN835" s="54"/>
      <c r="EO835" s="54"/>
      <c r="EP835" s="54"/>
      <c r="EQ835" s="54"/>
      <c r="ER835" s="54"/>
    </row>
    <row r="836" spans="1:148" x14ac:dyDescent="0.25">
      <c r="A836" s="76"/>
      <c r="B836" s="54"/>
      <c r="C836" s="54"/>
      <c r="D836" s="54"/>
      <c r="E836" s="54"/>
      <c r="F836" s="5"/>
      <c r="G836" s="320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  <c r="DW836" s="54"/>
      <c r="DX836" s="54"/>
      <c r="DY836" s="54"/>
      <c r="DZ836" s="54"/>
      <c r="EA836" s="54"/>
      <c r="EB836" s="54"/>
      <c r="EC836" s="54"/>
      <c r="ED836" s="54"/>
      <c r="EE836" s="54"/>
      <c r="EF836" s="54"/>
      <c r="EG836" s="54"/>
      <c r="EH836" s="54"/>
      <c r="EI836" s="54"/>
      <c r="EJ836" s="54"/>
      <c r="EK836" s="54"/>
      <c r="EL836" s="54"/>
      <c r="EM836" s="54"/>
      <c r="EN836" s="54"/>
      <c r="EO836" s="54"/>
      <c r="EP836" s="54"/>
      <c r="EQ836" s="54"/>
      <c r="ER836" s="54"/>
    </row>
    <row r="837" spans="1:148" x14ac:dyDescent="0.25">
      <c r="A837" s="76"/>
      <c r="B837" s="54"/>
      <c r="C837" s="54"/>
      <c r="D837" s="54"/>
      <c r="E837" s="54"/>
      <c r="F837" s="5"/>
      <c r="G837" s="320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  <c r="DW837" s="54"/>
      <c r="DX837" s="54"/>
      <c r="DY837" s="54"/>
      <c r="DZ837" s="54"/>
      <c r="EA837" s="54"/>
      <c r="EB837" s="54"/>
      <c r="EC837" s="54"/>
      <c r="ED837" s="54"/>
      <c r="EE837" s="54"/>
      <c r="EF837" s="54"/>
      <c r="EG837" s="54"/>
      <c r="EH837" s="54"/>
      <c r="EI837" s="54"/>
      <c r="EJ837" s="54"/>
      <c r="EK837" s="54"/>
      <c r="EL837" s="54"/>
      <c r="EM837" s="54"/>
      <c r="EN837" s="54"/>
      <c r="EO837" s="54"/>
      <c r="EP837" s="54"/>
      <c r="EQ837" s="54"/>
      <c r="ER837" s="54"/>
    </row>
    <row r="838" spans="1:148" x14ac:dyDescent="0.25">
      <c r="A838" s="76"/>
      <c r="B838" s="54"/>
      <c r="C838" s="54"/>
      <c r="D838" s="54"/>
      <c r="E838" s="54"/>
      <c r="F838" s="5"/>
      <c r="G838" s="320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  <c r="DW838" s="54"/>
      <c r="DX838" s="54"/>
      <c r="DY838" s="54"/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</row>
    <row r="839" spans="1:148" x14ac:dyDescent="0.25">
      <c r="A839" s="76"/>
      <c r="B839" s="54"/>
      <c r="C839" s="54"/>
      <c r="D839" s="54"/>
      <c r="E839" s="54"/>
      <c r="F839" s="5"/>
      <c r="G839" s="320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  <c r="DW839" s="54"/>
      <c r="DX839" s="54"/>
      <c r="DY839" s="54"/>
      <c r="DZ839" s="54"/>
      <c r="EA839" s="54"/>
      <c r="EB839" s="54"/>
      <c r="EC839" s="54"/>
      <c r="ED839" s="54"/>
      <c r="EE839" s="54"/>
      <c r="EF839" s="54"/>
      <c r="EG839" s="54"/>
      <c r="EH839" s="54"/>
      <c r="EI839" s="54"/>
      <c r="EJ839" s="54"/>
      <c r="EK839" s="54"/>
      <c r="EL839" s="54"/>
      <c r="EM839" s="54"/>
      <c r="EN839" s="54"/>
      <c r="EO839" s="54"/>
      <c r="EP839" s="54"/>
      <c r="EQ839" s="54"/>
      <c r="ER839" s="54"/>
    </row>
    <row r="840" spans="1:148" x14ac:dyDescent="0.25">
      <c r="A840" s="76"/>
      <c r="B840" s="54"/>
      <c r="C840" s="54"/>
      <c r="D840" s="54"/>
      <c r="E840" s="54"/>
      <c r="F840" s="5"/>
      <c r="G840" s="320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  <c r="DW840" s="54"/>
      <c r="DX840" s="54"/>
      <c r="DY840" s="54"/>
      <c r="DZ840" s="54"/>
      <c r="EA840" s="54"/>
      <c r="EB840" s="54"/>
      <c r="EC840" s="54"/>
      <c r="ED840" s="54"/>
      <c r="EE840" s="54"/>
      <c r="EF840" s="54"/>
      <c r="EG840" s="54"/>
      <c r="EH840" s="54"/>
      <c r="EI840" s="54"/>
      <c r="EJ840" s="54"/>
      <c r="EK840" s="54"/>
      <c r="EL840" s="54"/>
      <c r="EM840" s="54"/>
      <c r="EN840" s="54"/>
      <c r="EO840" s="54"/>
      <c r="EP840" s="54"/>
      <c r="EQ840" s="54"/>
      <c r="ER840" s="54"/>
    </row>
    <row r="841" spans="1:148" x14ac:dyDescent="0.25">
      <c r="A841" s="76"/>
      <c r="B841" s="54"/>
      <c r="C841" s="54"/>
      <c r="D841" s="54"/>
      <c r="E841" s="54"/>
      <c r="F841" s="5"/>
      <c r="G841" s="320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  <c r="DW841" s="54"/>
      <c r="DX841" s="54"/>
      <c r="DY841" s="54"/>
      <c r="DZ841" s="54"/>
      <c r="EA841" s="54"/>
      <c r="EB841" s="54"/>
      <c r="EC841" s="54"/>
      <c r="ED841" s="54"/>
      <c r="EE841" s="54"/>
      <c r="EF841" s="54"/>
      <c r="EG841" s="54"/>
      <c r="EH841" s="54"/>
      <c r="EI841" s="54"/>
      <c r="EJ841" s="54"/>
      <c r="EK841" s="54"/>
      <c r="EL841" s="54"/>
      <c r="EM841" s="54"/>
      <c r="EN841" s="54"/>
      <c r="EO841" s="54"/>
      <c r="EP841" s="54"/>
      <c r="EQ841" s="54"/>
      <c r="ER841" s="54"/>
    </row>
    <row r="842" spans="1:148" x14ac:dyDescent="0.25">
      <c r="A842" s="76"/>
      <c r="B842" s="54"/>
      <c r="C842" s="54"/>
      <c r="D842" s="54"/>
      <c r="E842" s="54"/>
      <c r="F842" s="5"/>
      <c r="G842" s="320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  <c r="DW842" s="54"/>
      <c r="DX842" s="54"/>
      <c r="DY842" s="54"/>
      <c r="DZ842" s="54"/>
      <c r="EA842" s="54"/>
      <c r="EB842" s="54"/>
      <c r="EC842" s="54"/>
      <c r="ED842" s="54"/>
      <c r="EE842" s="54"/>
      <c r="EF842" s="54"/>
      <c r="EG842" s="54"/>
      <c r="EH842" s="54"/>
      <c r="EI842" s="54"/>
      <c r="EJ842" s="54"/>
      <c r="EK842" s="54"/>
      <c r="EL842" s="54"/>
      <c r="EM842" s="54"/>
      <c r="EN842" s="54"/>
      <c r="EO842" s="54"/>
      <c r="EP842" s="54"/>
      <c r="EQ842" s="54"/>
      <c r="ER842" s="54"/>
    </row>
    <row r="843" spans="1:148" x14ac:dyDescent="0.25">
      <c r="A843" s="76"/>
      <c r="B843" s="54"/>
      <c r="C843" s="54"/>
      <c r="D843" s="54"/>
      <c r="E843" s="54"/>
      <c r="F843" s="5"/>
      <c r="G843" s="320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  <c r="DW843" s="54"/>
      <c r="DX843" s="54"/>
      <c r="DY843" s="54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</row>
    <row r="844" spans="1:148" x14ac:dyDescent="0.25">
      <c r="A844" s="76"/>
      <c r="B844" s="54"/>
      <c r="C844" s="54"/>
      <c r="D844" s="54"/>
      <c r="E844" s="54"/>
      <c r="F844" s="5"/>
      <c r="G844" s="320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  <c r="DW844" s="54"/>
      <c r="DX844" s="54"/>
      <c r="DY844" s="54"/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</row>
    <row r="845" spans="1:148" x14ac:dyDescent="0.25">
      <c r="A845" s="76"/>
      <c r="B845" s="54"/>
      <c r="C845" s="54"/>
      <c r="D845" s="54"/>
      <c r="E845" s="54"/>
      <c r="F845" s="5"/>
      <c r="G845" s="320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  <c r="DW845" s="54"/>
      <c r="DX845" s="54"/>
      <c r="DY845" s="54"/>
      <c r="DZ845" s="54"/>
      <c r="EA845" s="54"/>
      <c r="EB845" s="54"/>
      <c r="EC845" s="54"/>
      <c r="ED845" s="54"/>
      <c r="EE845" s="54"/>
      <c r="EF845" s="54"/>
      <c r="EG845" s="54"/>
      <c r="EH845" s="54"/>
      <c r="EI845" s="54"/>
      <c r="EJ845" s="54"/>
      <c r="EK845" s="54"/>
      <c r="EL845" s="54"/>
      <c r="EM845" s="54"/>
      <c r="EN845" s="54"/>
      <c r="EO845" s="54"/>
      <c r="EP845" s="54"/>
      <c r="EQ845" s="54"/>
      <c r="ER845" s="54"/>
    </row>
    <row r="846" spans="1:148" x14ac:dyDescent="0.25">
      <c r="A846" s="76"/>
      <c r="B846" s="54"/>
      <c r="C846" s="54"/>
      <c r="D846" s="54"/>
      <c r="E846" s="54"/>
      <c r="F846" s="5"/>
      <c r="G846" s="320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  <c r="DW846" s="54"/>
      <c r="DX846" s="54"/>
      <c r="DY846" s="54"/>
      <c r="DZ846" s="54"/>
      <c r="EA846" s="54"/>
      <c r="EB846" s="54"/>
      <c r="EC846" s="54"/>
      <c r="ED846" s="54"/>
      <c r="EE846" s="54"/>
      <c r="EF846" s="54"/>
      <c r="EG846" s="54"/>
      <c r="EH846" s="54"/>
      <c r="EI846" s="54"/>
      <c r="EJ846" s="54"/>
      <c r="EK846" s="54"/>
      <c r="EL846" s="54"/>
      <c r="EM846" s="54"/>
      <c r="EN846" s="54"/>
      <c r="EO846" s="54"/>
      <c r="EP846" s="54"/>
      <c r="EQ846" s="54"/>
      <c r="ER846" s="54"/>
    </row>
    <row r="847" spans="1:148" x14ac:dyDescent="0.25">
      <c r="A847" s="76"/>
      <c r="B847" s="54"/>
      <c r="C847" s="54"/>
      <c r="D847" s="54"/>
      <c r="E847" s="54"/>
      <c r="F847" s="5"/>
      <c r="G847" s="320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  <c r="DW847" s="54"/>
      <c r="DX847" s="54"/>
      <c r="DY847" s="54"/>
      <c r="DZ847" s="54"/>
      <c r="EA847" s="54"/>
      <c r="EB847" s="54"/>
      <c r="EC847" s="54"/>
      <c r="ED847" s="54"/>
      <c r="EE847" s="54"/>
      <c r="EF847" s="54"/>
      <c r="EG847" s="54"/>
      <c r="EH847" s="54"/>
      <c r="EI847" s="54"/>
      <c r="EJ847" s="54"/>
      <c r="EK847" s="54"/>
      <c r="EL847" s="54"/>
      <c r="EM847" s="54"/>
      <c r="EN847" s="54"/>
      <c r="EO847" s="54"/>
      <c r="EP847" s="54"/>
      <c r="EQ847" s="54"/>
      <c r="ER847" s="54"/>
    </row>
    <row r="848" spans="1:148" x14ac:dyDescent="0.25">
      <c r="A848" s="76"/>
      <c r="B848" s="54"/>
      <c r="C848" s="54"/>
      <c r="D848" s="54"/>
      <c r="E848" s="54"/>
      <c r="F848" s="5"/>
      <c r="G848" s="320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  <c r="DW848" s="54"/>
      <c r="DX848" s="54"/>
      <c r="DY848" s="54"/>
      <c r="DZ848" s="54"/>
      <c r="EA848" s="54"/>
      <c r="EB848" s="54"/>
      <c r="EC848" s="54"/>
      <c r="ED848" s="54"/>
      <c r="EE848" s="54"/>
      <c r="EF848" s="54"/>
      <c r="EG848" s="54"/>
      <c r="EH848" s="54"/>
      <c r="EI848" s="54"/>
      <c r="EJ848" s="54"/>
      <c r="EK848" s="54"/>
      <c r="EL848" s="54"/>
      <c r="EM848" s="54"/>
      <c r="EN848" s="54"/>
      <c r="EO848" s="54"/>
      <c r="EP848" s="54"/>
      <c r="EQ848" s="54"/>
      <c r="ER848" s="54"/>
    </row>
    <row r="849" spans="1:148" x14ac:dyDescent="0.25">
      <c r="A849" s="76"/>
      <c r="B849" s="54"/>
      <c r="C849" s="54"/>
      <c r="D849" s="54"/>
      <c r="E849" s="54"/>
      <c r="F849" s="5"/>
      <c r="G849" s="320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  <c r="DW849" s="54"/>
      <c r="DX849" s="54"/>
      <c r="DY849" s="54"/>
      <c r="DZ849" s="54"/>
      <c r="EA849" s="54"/>
      <c r="EB849" s="54"/>
      <c r="EC849" s="54"/>
      <c r="ED849" s="54"/>
      <c r="EE849" s="54"/>
      <c r="EF849" s="54"/>
      <c r="EG849" s="54"/>
      <c r="EH849" s="54"/>
      <c r="EI849" s="54"/>
      <c r="EJ849" s="54"/>
      <c r="EK849" s="54"/>
      <c r="EL849" s="54"/>
      <c r="EM849" s="54"/>
      <c r="EN849" s="54"/>
      <c r="EO849" s="54"/>
      <c r="EP849" s="54"/>
      <c r="EQ849" s="54"/>
      <c r="ER849" s="54"/>
    </row>
    <row r="850" spans="1:148" x14ac:dyDescent="0.25">
      <c r="A850" s="76"/>
      <c r="B850" s="54"/>
      <c r="C850" s="54"/>
      <c r="D850" s="54"/>
      <c r="E850" s="54"/>
      <c r="F850" s="5"/>
      <c r="G850" s="320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  <c r="DW850" s="54"/>
      <c r="DX850" s="54"/>
      <c r="DY850" s="54"/>
      <c r="DZ850" s="54"/>
      <c r="EA850" s="54"/>
      <c r="EB850" s="54"/>
      <c r="EC850" s="54"/>
      <c r="ED850" s="54"/>
      <c r="EE850" s="54"/>
      <c r="EF850" s="54"/>
      <c r="EG850" s="54"/>
      <c r="EH850" s="54"/>
      <c r="EI850" s="54"/>
      <c r="EJ850" s="54"/>
      <c r="EK850" s="54"/>
      <c r="EL850" s="54"/>
      <c r="EM850" s="54"/>
      <c r="EN850" s="54"/>
      <c r="EO850" s="54"/>
      <c r="EP850" s="54"/>
      <c r="EQ850" s="54"/>
      <c r="ER850" s="54"/>
    </row>
    <row r="851" spans="1:148" x14ac:dyDescent="0.25">
      <c r="A851" s="76"/>
      <c r="B851" s="54"/>
      <c r="C851" s="54"/>
      <c r="D851" s="54"/>
      <c r="E851" s="54"/>
      <c r="F851" s="5"/>
      <c r="G851" s="320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  <c r="DW851" s="54"/>
      <c r="DX851" s="54"/>
      <c r="DY851" s="54"/>
      <c r="DZ851" s="54"/>
      <c r="EA851" s="54"/>
      <c r="EB851" s="54"/>
      <c r="EC851" s="54"/>
      <c r="ED851" s="54"/>
      <c r="EE851" s="54"/>
      <c r="EF851" s="54"/>
      <c r="EG851" s="54"/>
      <c r="EH851" s="54"/>
      <c r="EI851" s="54"/>
      <c r="EJ851" s="54"/>
      <c r="EK851" s="54"/>
      <c r="EL851" s="54"/>
      <c r="EM851" s="54"/>
      <c r="EN851" s="54"/>
      <c r="EO851" s="54"/>
      <c r="EP851" s="54"/>
      <c r="EQ851" s="54"/>
      <c r="ER851" s="54"/>
    </row>
    <row r="852" spans="1:148" x14ac:dyDescent="0.25">
      <c r="A852" s="76"/>
      <c r="B852" s="54"/>
      <c r="C852" s="54"/>
      <c r="D852" s="54"/>
      <c r="E852" s="54"/>
      <c r="F852" s="5"/>
      <c r="G852" s="320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  <c r="DW852" s="54"/>
      <c r="DX852" s="54"/>
      <c r="DY852" s="54"/>
      <c r="DZ852" s="54"/>
      <c r="EA852" s="54"/>
      <c r="EB852" s="54"/>
      <c r="EC852" s="54"/>
      <c r="ED852" s="54"/>
      <c r="EE852" s="54"/>
      <c r="EF852" s="54"/>
      <c r="EG852" s="54"/>
      <c r="EH852" s="54"/>
      <c r="EI852" s="54"/>
      <c r="EJ852" s="54"/>
      <c r="EK852" s="54"/>
      <c r="EL852" s="54"/>
      <c r="EM852" s="54"/>
      <c r="EN852" s="54"/>
      <c r="EO852" s="54"/>
      <c r="EP852" s="54"/>
      <c r="EQ852" s="54"/>
      <c r="ER852" s="54"/>
    </row>
    <row r="853" spans="1:148" x14ac:dyDescent="0.25">
      <c r="A853" s="76"/>
      <c r="B853" s="54"/>
      <c r="C853" s="54"/>
      <c r="D853" s="54"/>
      <c r="E853" s="54"/>
      <c r="F853" s="5"/>
      <c r="G853" s="320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  <c r="DW853" s="54"/>
      <c r="DX853" s="54"/>
      <c r="DY853" s="54"/>
      <c r="DZ853" s="54"/>
      <c r="EA853" s="54"/>
      <c r="EB853" s="54"/>
      <c r="EC853" s="54"/>
      <c r="ED853" s="54"/>
      <c r="EE853" s="54"/>
      <c r="EF853" s="54"/>
      <c r="EG853" s="54"/>
      <c r="EH853" s="54"/>
      <c r="EI853" s="54"/>
      <c r="EJ853" s="54"/>
      <c r="EK853" s="54"/>
      <c r="EL853" s="54"/>
      <c r="EM853" s="54"/>
      <c r="EN853" s="54"/>
      <c r="EO853" s="54"/>
      <c r="EP853" s="54"/>
      <c r="EQ853" s="54"/>
      <c r="ER853" s="54"/>
    </row>
    <row r="854" spans="1:148" x14ac:dyDescent="0.25">
      <c r="A854" s="76"/>
      <c r="B854" s="54"/>
      <c r="C854" s="54"/>
      <c r="D854" s="54"/>
      <c r="E854" s="54"/>
      <c r="F854" s="5"/>
      <c r="G854" s="320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  <c r="DW854" s="54"/>
      <c r="DX854" s="54"/>
      <c r="DY854" s="54"/>
      <c r="DZ854" s="54"/>
      <c r="EA854" s="54"/>
      <c r="EB854" s="54"/>
      <c r="EC854" s="54"/>
      <c r="ED854" s="54"/>
      <c r="EE854" s="54"/>
      <c r="EF854" s="54"/>
      <c r="EG854" s="54"/>
      <c r="EH854" s="54"/>
      <c r="EI854" s="54"/>
      <c r="EJ854" s="54"/>
      <c r="EK854" s="54"/>
      <c r="EL854" s="54"/>
      <c r="EM854" s="54"/>
      <c r="EN854" s="54"/>
      <c r="EO854" s="54"/>
      <c r="EP854" s="54"/>
      <c r="EQ854" s="54"/>
      <c r="ER854" s="54"/>
    </row>
    <row r="855" spans="1:148" x14ac:dyDescent="0.25">
      <c r="A855" s="76"/>
      <c r="B855" s="54"/>
      <c r="C855" s="54"/>
      <c r="D855" s="54"/>
      <c r="E855" s="54"/>
      <c r="F855" s="5"/>
      <c r="G855" s="320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  <c r="DW855" s="54"/>
      <c r="DX855" s="54"/>
      <c r="DY855" s="54"/>
      <c r="DZ855" s="54"/>
      <c r="EA855" s="54"/>
      <c r="EB855" s="54"/>
      <c r="EC855" s="54"/>
      <c r="ED855" s="54"/>
      <c r="EE855" s="54"/>
      <c r="EF855" s="54"/>
      <c r="EG855" s="54"/>
      <c r="EH855" s="54"/>
      <c r="EI855" s="54"/>
      <c r="EJ855" s="54"/>
      <c r="EK855" s="54"/>
      <c r="EL855" s="54"/>
      <c r="EM855" s="54"/>
      <c r="EN855" s="54"/>
      <c r="EO855" s="54"/>
      <c r="EP855" s="54"/>
      <c r="EQ855" s="54"/>
      <c r="ER855" s="54"/>
    </row>
    <row r="856" spans="1:148" x14ac:dyDescent="0.25">
      <c r="A856" s="76"/>
      <c r="B856" s="54"/>
      <c r="C856" s="54"/>
      <c r="D856" s="54"/>
      <c r="E856" s="54"/>
      <c r="F856" s="5"/>
      <c r="G856" s="320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  <c r="DW856" s="54"/>
      <c r="DX856" s="54"/>
      <c r="DY856" s="54"/>
      <c r="DZ856" s="54"/>
      <c r="EA856" s="54"/>
      <c r="EB856" s="54"/>
      <c r="EC856" s="54"/>
      <c r="ED856" s="54"/>
      <c r="EE856" s="54"/>
      <c r="EF856" s="54"/>
      <c r="EG856" s="54"/>
      <c r="EH856" s="54"/>
      <c r="EI856" s="54"/>
      <c r="EJ856" s="54"/>
      <c r="EK856" s="54"/>
      <c r="EL856" s="54"/>
      <c r="EM856" s="54"/>
      <c r="EN856" s="54"/>
      <c r="EO856" s="54"/>
      <c r="EP856" s="54"/>
      <c r="EQ856" s="54"/>
      <c r="ER856" s="54"/>
    </row>
    <row r="857" spans="1:148" x14ac:dyDescent="0.25">
      <c r="A857" s="76"/>
      <c r="B857" s="54"/>
      <c r="C857" s="54"/>
      <c r="D857" s="54"/>
      <c r="E857" s="54"/>
      <c r="F857" s="5"/>
      <c r="G857" s="320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  <c r="DW857" s="54"/>
      <c r="DX857" s="54"/>
      <c r="DY857" s="54"/>
      <c r="DZ857" s="54"/>
      <c r="EA857" s="54"/>
      <c r="EB857" s="54"/>
      <c r="EC857" s="54"/>
      <c r="ED857" s="54"/>
      <c r="EE857" s="54"/>
      <c r="EF857" s="54"/>
      <c r="EG857" s="54"/>
      <c r="EH857" s="54"/>
      <c r="EI857" s="54"/>
      <c r="EJ857" s="54"/>
      <c r="EK857" s="54"/>
      <c r="EL857" s="54"/>
      <c r="EM857" s="54"/>
      <c r="EN857" s="54"/>
      <c r="EO857" s="54"/>
      <c r="EP857" s="54"/>
      <c r="EQ857" s="54"/>
      <c r="ER857" s="54"/>
    </row>
    <row r="858" spans="1:148" x14ac:dyDescent="0.25">
      <c r="A858" s="76"/>
      <c r="B858" s="54"/>
      <c r="C858" s="54"/>
      <c r="D858" s="54"/>
      <c r="E858" s="54"/>
      <c r="F858" s="5"/>
      <c r="G858" s="320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  <c r="DW858" s="54"/>
      <c r="DX858" s="54"/>
      <c r="DY858" s="54"/>
      <c r="DZ858" s="54"/>
      <c r="EA858" s="54"/>
      <c r="EB858" s="54"/>
      <c r="EC858" s="54"/>
      <c r="ED858" s="54"/>
      <c r="EE858" s="54"/>
      <c r="EF858" s="54"/>
      <c r="EG858" s="54"/>
      <c r="EH858" s="54"/>
      <c r="EI858" s="54"/>
      <c r="EJ858" s="54"/>
      <c r="EK858" s="54"/>
      <c r="EL858" s="54"/>
      <c r="EM858" s="54"/>
      <c r="EN858" s="54"/>
      <c r="EO858" s="54"/>
      <c r="EP858" s="54"/>
      <c r="EQ858" s="54"/>
      <c r="ER858" s="54"/>
    </row>
    <row r="859" spans="1:148" x14ac:dyDescent="0.25">
      <c r="A859" s="76"/>
      <c r="B859" s="54"/>
      <c r="C859" s="54"/>
      <c r="D859" s="54"/>
      <c r="E859" s="54"/>
      <c r="F859" s="5"/>
      <c r="G859" s="320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  <c r="DW859" s="54"/>
      <c r="DX859" s="54"/>
      <c r="DY859" s="54"/>
      <c r="DZ859" s="54"/>
      <c r="EA859" s="54"/>
      <c r="EB859" s="54"/>
      <c r="EC859" s="54"/>
      <c r="ED859" s="54"/>
      <c r="EE859" s="54"/>
      <c r="EF859" s="54"/>
      <c r="EG859" s="54"/>
      <c r="EH859" s="54"/>
      <c r="EI859" s="54"/>
      <c r="EJ859" s="54"/>
      <c r="EK859" s="54"/>
      <c r="EL859" s="54"/>
      <c r="EM859" s="54"/>
      <c r="EN859" s="54"/>
      <c r="EO859" s="54"/>
      <c r="EP859" s="54"/>
      <c r="EQ859" s="54"/>
      <c r="ER859" s="54"/>
    </row>
    <row r="860" spans="1:148" x14ac:dyDescent="0.25">
      <c r="A860" s="76"/>
      <c r="B860" s="54"/>
      <c r="C860" s="54"/>
      <c r="D860" s="54"/>
      <c r="E860" s="54"/>
      <c r="F860" s="5"/>
      <c r="G860" s="320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  <c r="DW860" s="54"/>
      <c r="DX860" s="54"/>
      <c r="DY860" s="54"/>
      <c r="DZ860" s="54"/>
      <c r="EA860" s="54"/>
      <c r="EB860" s="54"/>
      <c r="EC860" s="54"/>
      <c r="ED860" s="54"/>
      <c r="EE860" s="54"/>
      <c r="EF860" s="54"/>
      <c r="EG860" s="54"/>
      <c r="EH860" s="54"/>
      <c r="EI860" s="54"/>
      <c r="EJ860" s="54"/>
      <c r="EK860" s="54"/>
      <c r="EL860" s="54"/>
      <c r="EM860" s="54"/>
      <c r="EN860" s="54"/>
      <c r="EO860" s="54"/>
      <c r="EP860" s="54"/>
      <c r="EQ860" s="54"/>
      <c r="ER860" s="54"/>
    </row>
    <row r="861" spans="1:148" x14ac:dyDescent="0.25">
      <c r="A861" s="76"/>
      <c r="B861" s="54"/>
      <c r="C861" s="54"/>
      <c r="D861" s="54"/>
      <c r="E861" s="54"/>
      <c r="F861" s="5"/>
      <c r="G861" s="320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  <c r="DW861" s="54"/>
      <c r="DX861" s="54"/>
      <c r="DY861" s="54"/>
      <c r="DZ861" s="54"/>
      <c r="EA861" s="54"/>
      <c r="EB861" s="54"/>
      <c r="EC861" s="54"/>
      <c r="ED861" s="54"/>
      <c r="EE861" s="54"/>
      <c r="EF861" s="54"/>
      <c r="EG861" s="54"/>
      <c r="EH861" s="54"/>
      <c r="EI861" s="54"/>
      <c r="EJ861" s="54"/>
      <c r="EK861" s="54"/>
      <c r="EL861" s="54"/>
      <c r="EM861" s="54"/>
      <c r="EN861" s="54"/>
      <c r="EO861" s="54"/>
      <c r="EP861" s="54"/>
      <c r="EQ861" s="54"/>
      <c r="ER861" s="54"/>
    </row>
    <row r="862" spans="1:148" x14ac:dyDescent="0.25">
      <c r="A862" s="76"/>
      <c r="B862" s="54"/>
      <c r="C862" s="54"/>
      <c r="D862" s="54"/>
      <c r="E862" s="54"/>
      <c r="F862" s="5"/>
      <c r="G862" s="320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  <c r="DW862" s="54"/>
      <c r="DX862" s="54"/>
      <c r="DY862" s="54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</row>
    <row r="863" spans="1:148" x14ac:dyDescent="0.25">
      <c r="A863" s="76"/>
      <c r="B863" s="54"/>
      <c r="C863" s="54"/>
      <c r="D863" s="54"/>
      <c r="E863" s="54"/>
      <c r="F863" s="5"/>
      <c r="G863" s="320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  <c r="DW863" s="54"/>
      <c r="DX863" s="54"/>
      <c r="DY863" s="54"/>
      <c r="DZ863" s="54"/>
      <c r="EA863" s="54"/>
      <c r="EB863" s="54"/>
      <c r="EC863" s="54"/>
      <c r="ED863" s="54"/>
      <c r="EE863" s="54"/>
      <c r="EF863" s="54"/>
      <c r="EG863" s="54"/>
      <c r="EH863" s="54"/>
      <c r="EI863" s="54"/>
      <c r="EJ863" s="54"/>
      <c r="EK863" s="54"/>
      <c r="EL863" s="54"/>
      <c r="EM863" s="54"/>
      <c r="EN863" s="54"/>
      <c r="EO863" s="54"/>
      <c r="EP863" s="54"/>
      <c r="EQ863" s="54"/>
      <c r="ER863" s="54"/>
    </row>
    <row r="864" spans="1:148" x14ac:dyDescent="0.25">
      <c r="A864" s="76"/>
      <c r="B864" s="54"/>
      <c r="C864" s="54"/>
      <c r="D864" s="54"/>
      <c r="E864" s="54"/>
      <c r="F864" s="5"/>
      <c r="G864" s="320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  <c r="DW864" s="54"/>
      <c r="DX864" s="54"/>
      <c r="DY864" s="54"/>
      <c r="DZ864" s="54"/>
      <c r="EA864" s="54"/>
      <c r="EB864" s="54"/>
      <c r="EC864" s="54"/>
      <c r="ED864" s="54"/>
      <c r="EE864" s="54"/>
      <c r="EF864" s="54"/>
      <c r="EG864" s="54"/>
      <c r="EH864" s="54"/>
      <c r="EI864" s="54"/>
      <c r="EJ864" s="54"/>
      <c r="EK864" s="54"/>
      <c r="EL864" s="54"/>
      <c r="EM864" s="54"/>
      <c r="EN864" s="54"/>
      <c r="EO864" s="54"/>
      <c r="EP864" s="54"/>
      <c r="EQ864" s="54"/>
      <c r="ER864" s="54"/>
    </row>
    <row r="865" spans="1:148" x14ac:dyDescent="0.25">
      <c r="A865" s="76"/>
      <c r="B865" s="54"/>
      <c r="C865" s="54"/>
      <c r="D865" s="54"/>
      <c r="E865" s="54"/>
      <c r="F865" s="5"/>
      <c r="G865" s="320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  <c r="DW865" s="54"/>
      <c r="DX865" s="54"/>
      <c r="DY865" s="54"/>
      <c r="DZ865" s="54"/>
      <c r="EA865" s="54"/>
      <c r="EB865" s="54"/>
      <c r="EC865" s="54"/>
      <c r="ED865" s="54"/>
      <c r="EE865" s="54"/>
      <c r="EF865" s="54"/>
      <c r="EG865" s="54"/>
      <c r="EH865" s="54"/>
      <c r="EI865" s="54"/>
      <c r="EJ865" s="54"/>
      <c r="EK865" s="54"/>
      <c r="EL865" s="54"/>
      <c r="EM865" s="54"/>
      <c r="EN865" s="54"/>
      <c r="EO865" s="54"/>
      <c r="EP865" s="54"/>
      <c r="EQ865" s="54"/>
      <c r="ER865" s="54"/>
    </row>
    <row r="866" spans="1:148" x14ac:dyDescent="0.25">
      <c r="A866" s="76"/>
      <c r="B866" s="54"/>
      <c r="C866" s="54"/>
      <c r="D866" s="54"/>
      <c r="E866" s="54"/>
      <c r="F866" s="5"/>
      <c r="G866" s="320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  <c r="DW866" s="54"/>
      <c r="DX866" s="54"/>
      <c r="DY866" s="54"/>
      <c r="DZ866" s="54"/>
      <c r="EA866" s="54"/>
      <c r="EB866" s="54"/>
      <c r="EC866" s="54"/>
      <c r="ED866" s="54"/>
      <c r="EE866" s="54"/>
      <c r="EF866" s="54"/>
      <c r="EG866" s="54"/>
      <c r="EH866" s="54"/>
      <c r="EI866" s="54"/>
      <c r="EJ866" s="54"/>
      <c r="EK866" s="54"/>
      <c r="EL866" s="54"/>
      <c r="EM866" s="54"/>
      <c r="EN866" s="54"/>
      <c r="EO866" s="54"/>
      <c r="EP866" s="54"/>
      <c r="EQ866" s="54"/>
      <c r="ER866" s="54"/>
    </row>
    <row r="867" spans="1:148" x14ac:dyDescent="0.25">
      <c r="A867" s="76"/>
      <c r="B867" s="54"/>
      <c r="C867" s="54"/>
      <c r="D867" s="54"/>
      <c r="E867" s="54"/>
      <c r="F867" s="5"/>
      <c r="G867" s="320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  <c r="DW867" s="54"/>
      <c r="DX867" s="54"/>
      <c r="DY867" s="54"/>
      <c r="DZ867" s="54"/>
      <c r="EA867" s="54"/>
      <c r="EB867" s="54"/>
      <c r="EC867" s="54"/>
      <c r="ED867" s="54"/>
      <c r="EE867" s="54"/>
      <c r="EF867" s="54"/>
      <c r="EG867" s="54"/>
      <c r="EH867" s="54"/>
      <c r="EI867" s="54"/>
      <c r="EJ867" s="54"/>
      <c r="EK867" s="54"/>
      <c r="EL867" s="54"/>
      <c r="EM867" s="54"/>
      <c r="EN867" s="54"/>
      <c r="EO867" s="54"/>
      <c r="EP867" s="54"/>
      <c r="EQ867" s="54"/>
      <c r="ER867" s="54"/>
    </row>
    <row r="868" spans="1:148" x14ac:dyDescent="0.25">
      <c r="A868" s="76"/>
      <c r="B868" s="54"/>
      <c r="C868" s="54"/>
      <c r="D868" s="54"/>
      <c r="E868" s="54"/>
      <c r="F868" s="5"/>
      <c r="G868" s="320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  <c r="DW868" s="54"/>
      <c r="DX868" s="54"/>
      <c r="DY868" s="54"/>
      <c r="DZ868" s="54"/>
      <c r="EA868" s="54"/>
      <c r="EB868" s="54"/>
      <c r="EC868" s="54"/>
      <c r="ED868" s="54"/>
      <c r="EE868" s="54"/>
      <c r="EF868" s="54"/>
      <c r="EG868" s="54"/>
      <c r="EH868" s="54"/>
      <c r="EI868" s="54"/>
      <c r="EJ868" s="54"/>
      <c r="EK868" s="54"/>
      <c r="EL868" s="54"/>
      <c r="EM868" s="54"/>
      <c r="EN868" s="54"/>
      <c r="EO868" s="54"/>
      <c r="EP868" s="54"/>
      <c r="EQ868" s="54"/>
      <c r="ER868" s="54"/>
    </row>
    <row r="869" spans="1:148" x14ac:dyDescent="0.25">
      <c r="A869" s="76"/>
      <c r="B869" s="54"/>
      <c r="C869" s="54"/>
      <c r="D869" s="54"/>
      <c r="E869" s="54"/>
      <c r="F869" s="5"/>
      <c r="G869" s="320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  <c r="DW869" s="54"/>
      <c r="DX869" s="54"/>
      <c r="DY869" s="54"/>
      <c r="DZ869" s="54"/>
      <c r="EA869" s="54"/>
      <c r="EB869" s="54"/>
      <c r="EC869" s="54"/>
      <c r="ED869" s="54"/>
      <c r="EE869" s="54"/>
      <c r="EF869" s="54"/>
      <c r="EG869" s="54"/>
      <c r="EH869" s="54"/>
      <c r="EI869" s="54"/>
      <c r="EJ869" s="54"/>
      <c r="EK869" s="54"/>
      <c r="EL869" s="54"/>
      <c r="EM869" s="54"/>
      <c r="EN869" s="54"/>
      <c r="EO869" s="54"/>
      <c r="EP869" s="54"/>
      <c r="EQ869" s="54"/>
      <c r="ER869" s="54"/>
    </row>
    <row r="870" spans="1:148" x14ac:dyDescent="0.25">
      <c r="A870" s="76"/>
      <c r="B870" s="54"/>
      <c r="C870" s="54"/>
      <c r="D870" s="54"/>
      <c r="E870" s="54"/>
      <c r="F870" s="5"/>
      <c r="G870" s="320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  <c r="DW870" s="54"/>
      <c r="DX870" s="54"/>
      <c r="DY870" s="54"/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</row>
    <row r="871" spans="1:148" x14ac:dyDescent="0.25">
      <c r="A871" s="76"/>
      <c r="B871" s="54"/>
      <c r="C871" s="54"/>
      <c r="D871" s="54"/>
      <c r="E871" s="54"/>
      <c r="F871" s="5"/>
      <c r="G871" s="320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  <c r="DW871" s="54"/>
      <c r="DX871" s="54"/>
      <c r="DY871" s="54"/>
      <c r="DZ871" s="54"/>
      <c r="EA871" s="54"/>
      <c r="EB871" s="54"/>
      <c r="EC871" s="54"/>
      <c r="ED871" s="54"/>
      <c r="EE871" s="54"/>
      <c r="EF871" s="54"/>
      <c r="EG871" s="54"/>
      <c r="EH871" s="54"/>
      <c r="EI871" s="54"/>
      <c r="EJ871" s="54"/>
      <c r="EK871" s="54"/>
      <c r="EL871" s="54"/>
      <c r="EM871" s="54"/>
      <c r="EN871" s="54"/>
      <c r="EO871" s="54"/>
      <c r="EP871" s="54"/>
      <c r="EQ871" s="54"/>
      <c r="ER871" s="54"/>
    </row>
    <row r="872" spans="1:148" x14ac:dyDescent="0.25">
      <c r="A872" s="76"/>
      <c r="B872" s="54"/>
      <c r="C872" s="54"/>
      <c r="D872" s="54"/>
      <c r="E872" s="54"/>
      <c r="F872" s="5"/>
      <c r="G872" s="320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  <c r="DW872" s="54"/>
      <c r="DX872" s="54"/>
      <c r="DY872" s="54"/>
      <c r="DZ872" s="54"/>
      <c r="EA872" s="54"/>
      <c r="EB872" s="54"/>
      <c r="EC872" s="54"/>
      <c r="ED872" s="54"/>
      <c r="EE872" s="54"/>
      <c r="EF872" s="54"/>
      <c r="EG872" s="54"/>
      <c r="EH872" s="54"/>
      <c r="EI872" s="54"/>
      <c r="EJ872" s="54"/>
      <c r="EK872" s="54"/>
      <c r="EL872" s="54"/>
      <c r="EM872" s="54"/>
      <c r="EN872" s="54"/>
      <c r="EO872" s="54"/>
      <c r="EP872" s="54"/>
      <c r="EQ872" s="54"/>
      <c r="ER872" s="54"/>
    </row>
    <row r="873" spans="1:148" x14ac:dyDescent="0.25">
      <c r="A873" s="76"/>
      <c r="B873" s="54"/>
      <c r="C873" s="54"/>
      <c r="D873" s="54"/>
      <c r="E873" s="54"/>
      <c r="F873" s="5"/>
      <c r="G873" s="320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  <c r="DW873" s="54"/>
      <c r="DX873" s="54"/>
      <c r="DY873" s="54"/>
      <c r="DZ873" s="54"/>
      <c r="EA873" s="54"/>
      <c r="EB873" s="54"/>
      <c r="EC873" s="54"/>
      <c r="ED873" s="54"/>
      <c r="EE873" s="54"/>
      <c r="EF873" s="54"/>
      <c r="EG873" s="54"/>
      <c r="EH873" s="54"/>
      <c r="EI873" s="54"/>
      <c r="EJ873" s="54"/>
      <c r="EK873" s="54"/>
      <c r="EL873" s="54"/>
      <c r="EM873" s="54"/>
      <c r="EN873" s="54"/>
      <c r="EO873" s="54"/>
      <c r="EP873" s="54"/>
      <c r="EQ873" s="54"/>
      <c r="ER873" s="54"/>
    </row>
    <row r="874" spans="1:148" x14ac:dyDescent="0.25">
      <c r="A874" s="76"/>
      <c r="B874" s="54"/>
      <c r="C874" s="54"/>
      <c r="D874" s="54"/>
      <c r="E874" s="54"/>
      <c r="F874" s="5"/>
      <c r="G874" s="320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  <c r="DW874" s="54"/>
      <c r="DX874" s="54"/>
      <c r="DY874" s="54"/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</row>
    <row r="875" spans="1:148" x14ac:dyDescent="0.25">
      <c r="A875" s="76"/>
      <c r="B875" s="54"/>
      <c r="C875" s="54"/>
      <c r="D875" s="54"/>
      <c r="E875" s="54"/>
      <c r="F875" s="5"/>
      <c r="G875" s="320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  <c r="DW875" s="54"/>
      <c r="DX875" s="54"/>
      <c r="DY875" s="54"/>
      <c r="DZ875" s="54"/>
      <c r="EA875" s="54"/>
      <c r="EB875" s="54"/>
      <c r="EC875" s="54"/>
      <c r="ED875" s="54"/>
      <c r="EE875" s="54"/>
      <c r="EF875" s="54"/>
      <c r="EG875" s="54"/>
      <c r="EH875" s="54"/>
      <c r="EI875" s="54"/>
      <c r="EJ875" s="54"/>
      <c r="EK875" s="54"/>
      <c r="EL875" s="54"/>
      <c r="EM875" s="54"/>
      <c r="EN875" s="54"/>
      <c r="EO875" s="54"/>
      <c r="EP875" s="54"/>
      <c r="EQ875" s="54"/>
      <c r="ER875" s="54"/>
    </row>
    <row r="876" spans="1:148" x14ac:dyDescent="0.25">
      <c r="A876" s="76"/>
      <c r="B876" s="54"/>
      <c r="C876" s="54"/>
      <c r="D876" s="54"/>
      <c r="E876" s="54"/>
      <c r="F876" s="5"/>
      <c r="G876" s="320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  <c r="DW876" s="54"/>
      <c r="DX876" s="54"/>
      <c r="DY876" s="54"/>
      <c r="DZ876" s="54"/>
      <c r="EA876" s="54"/>
      <c r="EB876" s="54"/>
      <c r="EC876" s="54"/>
      <c r="ED876" s="54"/>
      <c r="EE876" s="54"/>
      <c r="EF876" s="54"/>
      <c r="EG876" s="54"/>
      <c r="EH876" s="54"/>
      <c r="EI876" s="54"/>
      <c r="EJ876" s="54"/>
      <c r="EK876" s="54"/>
      <c r="EL876" s="54"/>
      <c r="EM876" s="54"/>
      <c r="EN876" s="54"/>
      <c r="EO876" s="54"/>
      <c r="EP876" s="54"/>
      <c r="EQ876" s="54"/>
      <c r="ER876" s="54"/>
    </row>
    <row r="877" spans="1:148" x14ac:dyDescent="0.25">
      <c r="A877" s="76"/>
      <c r="B877" s="54"/>
      <c r="C877" s="54"/>
      <c r="D877" s="54"/>
      <c r="E877" s="54"/>
      <c r="F877" s="5"/>
      <c r="G877" s="320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  <c r="DW877" s="54"/>
      <c r="DX877" s="54"/>
      <c r="DY877" s="54"/>
      <c r="DZ877" s="54"/>
      <c r="EA877" s="54"/>
      <c r="EB877" s="54"/>
      <c r="EC877" s="54"/>
      <c r="ED877" s="54"/>
      <c r="EE877" s="54"/>
      <c r="EF877" s="54"/>
      <c r="EG877" s="54"/>
      <c r="EH877" s="54"/>
      <c r="EI877" s="54"/>
      <c r="EJ877" s="54"/>
      <c r="EK877" s="54"/>
      <c r="EL877" s="54"/>
      <c r="EM877" s="54"/>
      <c r="EN877" s="54"/>
      <c r="EO877" s="54"/>
      <c r="EP877" s="54"/>
      <c r="EQ877" s="54"/>
      <c r="ER877" s="54"/>
    </row>
    <row r="878" spans="1:148" x14ac:dyDescent="0.25">
      <c r="A878" s="76"/>
      <c r="B878" s="54"/>
      <c r="C878" s="54"/>
      <c r="D878" s="54"/>
      <c r="E878" s="54"/>
      <c r="F878" s="5"/>
      <c r="G878" s="320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  <c r="DW878" s="54"/>
      <c r="DX878" s="54"/>
      <c r="DY878" s="54"/>
      <c r="DZ878" s="54"/>
      <c r="EA878" s="54"/>
      <c r="EB878" s="54"/>
      <c r="EC878" s="54"/>
      <c r="ED878" s="54"/>
      <c r="EE878" s="54"/>
      <c r="EF878" s="54"/>
      <c r="EG878" s="54"/>
      <c r="EH878" s="54"/>
      <c r="EI878" s="54"/>
      <c r="EJ878" s="54"/>
      <c r="EK878" s="54"/>
      <c r="EL878" s="54"/>
      <c r="EM878" s="54"/>
      <c r="EN878" s="54"/>
      <c r="EO878" s="54"/>
      <c r="EP878" s="54"/>
      <c r="EQ878" s="54"/>
      <c r="ER878" s="54"/>
    </row>
    <row r="879" spans="1:148" x14ac:dyDescent="0.25">
      <c r="A879" s="76"/>
      <c r="B879" s="54"/>
      <c r="C879" s="54"/>
      <c r="D879" s="54"/>
      <c r="E879" s="54"/>
      <c r="F879" s="5"/>
      <c r="G879" s="320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  <c r="DW879" s="54"/>
      <c r="DX879" s="54"/>
      <c r="DY879" s="54"/>
      <c r="DZ879" s="54"/>
      <c r="EA879" s="54"/>
      <c r="EB879" s="54"/>
      <c r="EC879" s="54"/>
      <c r="ED879" s="54"/>
      <c r="EE879" s="54"/>
      <c r="EF879" s="54"/>
      <c r="EG879" s="54"/>
      <c r="EH879" s="54"/>
      <c r="EI879" s="54"/>
      <c r="EJ879" s="54"/>
      <c r="EK879" s="54"/>
      <c r="EL879" s="54"/>
      <c r="EM879" s="54"/>
      <c r="EN879" s="54"/>
      <c r="EO879" s="54"/>
      <c r="EP879" s="54"/>
      <c r="EQ879" s="54"/>
      <c r="ER879" s="54"/>
    </row>
    <row r="880" spans="1:148" x14ac:dyDescent="0.25">
      <c r="A880" s="76"/>
      <c r="B880" s="54"/>
      <c r="C880" s="54"/>
      <c r="D880" s="54"/>
      <c r="E880" s="54"/>
      <c r="F880" s="5"/>
      <c r="G880" s="320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  <c r="DW880" s="54"/>
      <c r="DX880" s="54"/>
      <c r="DY880" s="54"/>
      <c r="DZ880" s="54"/>
      <c r="EA880" s="54"/>
      <c r="EB880" s="54"/>
      <c r="EC880" s="54"/>
      <c r="ED880" s="54"/>
      <c r="EE880" s="54"/>
      <c r="EF880" s="54"/>
      <c r="EG880" s="54"/>
      <c r="EH880" s="54"/>
      <c r="EI880" s="54"/>
      <c r="EJ880" s="54"/>
      <c r="EK880" s="54"/>
      <c r="EL880" s="54"/>
      <c r="EM880" s="54"/>
      <c r="EN880" s="54"/>
      <c r="EO880" s="54"/>
      <c r="EP880" s="54"/>
      <c r="EQ880" s="54"/>
      <c r="ER880" s="54"/>
    </row>
    <row r="881" spans="1:148" x14ac:dyDescent="0.25">
      <c r="A881" s="76"/>
      <c r="B881" s="54"/>
      <c r="C881" s="54"/>
      <c r="D881" s="54"/>
      <c r="E881" s="54"/>
      <c r="F881" s="5"/>
      <c r="G881" s="320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  <c r="DW881" s="54"/>
      <c r="DX881" s="54"/>
      <c r="DY881" s="54"/>
      <c r="DZ881" s="54"/>
      <c r="EA881" s="54"/>
      <c r="EB881" s="54"/>
      <c r="EC881" s="54"/>
      <c r="ED881" s="54"/>
      <c r="EE881" s="54"/>
      <c r="EF881" s="54"/>
      <c r="EG881" s="54"/>
      <c r="EH881" s="54"/>
      <c r="EI881" s="54"/>
      <c r="EJ881" s="54"/>
      <c r="EK881" s="54"/>
      <c r="EL881" s="54"/>
      <c r="EM881" s="54"/>
      <c r="EN881" s="54"/>
      <c r="EO881" s="54"/>
      <c r="EP881" s="54"/>
      <c r="EQ881" s="54"/>
      <c r="ER881" s="54"/>
    </row>
    <row r="882" spans="1:148" x14ac:dyDescent="0.25">
      <c r="A882" s="76"/>
      <c r="B882" s="54"/>
      <c r="C882" s="54"/>
      <c r="D882" s="54"/>
      <c r="E882" s="54"/>
      <c r="F882" s="5"/>
      <c r="G882" s="320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  <c r="DW882" s="54"/>
      <c r="DX882" s="54"/>
      <c r="DY882" s="54"/>
      <c r="DZ882" s="54"/>
      <c r="EA882" s="54"/>
      <c r="EB882" s="54"/>
      <c r="EC882" s="54"/>
      <c r="ED882" s="54"/>
      <c r="EE882" s="54"/>
      <c r="EF882" s="54"/>
      <c r="EG882" s="54"/>
      <c r="EH882" s="54"/>
      <c r="EI882" s="54"/>
      <c r="EJ882" s="54"/>
      <c r="EK882" s="54"/>
      <c r="EL882" s="54"/>
      <c r="EM882" s="54"/>
      <c r="EN882" s="54"/>
      <c r="EO882" s="54"/>
      <c r="EP882" s="54"/>
      <c r="EQ882" s="54"/>
      <c r="ER882" s="54"/>
    </row>
    <row r="883" spans="1:148" x14ac:dyDescent="0.25">
      <c r="A883" s="76"/>
      <c r="B883" s="54"/>
      <c r="C883" s="54"/>
      <c r="D883" s="54"/>
      <c r="E883" s="54"/>
      <c r="F883" s="5"/>
      <c r="G883" s="320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  <c r="DW883" s="54"/>
      <c r="DX883" s="54"/>
      <c r="DY883" s="54"/>
      <c r="DZ883" s="54"/>
      <c r="EA883" s="54"/>
      <c r="EB883" s="54"/>
      <c r="EC883" s="54"/>
      <c r="ED883" s="54"/>
      <c r="EE883" s="54"/>
      <c r="EF883" s="54"/>
      <c r="EG883" s="54"/>
      <c r="EH883" s="54"/>
      <c r="EI883" s="54"/>
      <c r="EJ883" s="54"/>
      <c r="EK883" s="54"/>
      <c r="EL883" s="54"/>
      <c r="EM883" s="54"/>
      <c r="EN883" s="54"/>
      <c r="EO883" s="54"/>
      <c r="EP883" s="54"/>
      <c r="EQ883" s="54"/>
      <c r="ER883" s="54"/>
    </row>
    <row r="884" spans="1:148" x14ac:dyDescent="0.25">
      <c r="A884" s="76"/>
      <c r="B884" s="54"/>
      <c r="C884" s="54"/>
      <c r="D884" s="54"/>
      <c r="E884" s="54"/>
      <c r="F884" s="5"/>
      <c r="G884" s="320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  <c r="DW884" s="54"/>
      <c r="DX884" s="54"/>
      <c r="DY884" s="54"/>
      <c r="DZ884" s="54"/>
      <c r="EA884" s="54"/>
      <c r="EB884" s="54"/>
      <c r="EC884" s="54"/>
      <c r="ED884" s="54"/>
      <c r="EE884" s="54"/>
      <c r="EF884" s="54"/>
      <c r="EG884" s="54"/>
      <c r="EH884" s="54"/>
      <c r="EI884" s="54"/>
      <c r="EJ884" s="54"/>
      <c r="EK884" s="54"/>
      <c r="EL884" s="54"/>
      <c r="EM884" s="54"/>
      <c r="EN884" s="54"/>
      <c r="EO884" s="54"/>
      <c r="EP884" s="54"/>
      <c r="EQ884" s="54"/>
      <c r="ER884" s="54"/>
    </row>
    <row r="885" spans="1:148" x14ac:dyDescent="0.25">
      <c r="A885" s="76"/>
      <c r="B885" s="54"/>
      <c r="C885" s="54"/>
      <c r="D885" s="54"/>
      <c r="E885" s="54"/>
      <c r="F885" s="5"/>
      <c r="G885" s="320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  <c r="DW885" s="54"/>
      <c r="DX885" s="54"/>
      <c r="DY885" s="54"/>
      <c r="DZ885" s="54"/>
      <c r="EA885" s="54"/>
      <c r="EB885" s="54"/>
      <c r="EC885" s="54"/>
      <c r="ED885" s="54"/>
      <c r="EE885" s="54"/>
      <c r="EF885" s="54"/>
      <c r="EG885" s="54"/>
      <c r="EH885" s="54"/>
      <c r="EI885" s="54"/>
      <c r="EJ885" s="54"/>
      <c r="EK885" s="54"/>
      <c r="EL885" s="54"/>
      <c r="EM885" s="54"/>
      <c r="EN885" s="54"/>
      <c r="EO885" s="54"/>
      <c r="EP885" s="54"/>
      <c r="EQ885" s="54"/>
      <c r="ER885" s="54"/>
    </row>
    <row r="886" spans="1:148" x14ac:dyDescent="0.25">
      <c r="A886" s="76"/>
      <c r="B886" s="54"/>
      <c r="C886" s="54"/>
      <c r="D886" s="54"/>
      <c r="E886" s="54"/>
      <c r="F886" s="5"/>
      <c r="G886" s="320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  <c r="DW886" s="54"/>
      <c r="DX886" s="54"/>
      <c r="DY886" s="54"/>
      <c r="DZ886" s="54"/>
      <c r="EA886" s="54"/>
      <c r="EB886" s="54"/>
      <c r="EC886" s="54"/>
      <c r="ED886" s="54"/>
      <c r="EE886" s="54"/>
      <c r="EF886" s="54"/>
      <c r="EG886" s="54"/>
      <c r="EH886" s="54"/>
      <c r="EI886" s="54"/>
      <c r="EJ886" s="54"/>
      <c r="EK886" s="54"/>
      <c r="EL886" s="54"/>
      <c r="EM886" s="54"/>
      <c r="EN886" s="54"/>
      <c r="EO886" s="54"/>
      <c r="EP886" s="54"/>
      <c r="EQ886" s="54"/>
      <c r="ER886" s="54"/>
    </row>
    <row r="887" spans="1:148" x14ac:dyDescent="0.25">
      <c r="A887" s="76"/>
      <c r="B887" s="54"/>
      <c r="C887" s="54"/>
      <c r="D887" s="54"/>
      <c r="E887" s="54"/>
      <c r="F887" s="5"/>
      <c r="G887" s="320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  <c r="DW887" s="54"/>
      <c r="DX887" s="54"/>
      <c r="DY887" s="54"/>
      <c r="DZ887" s="54"/>
      <c r="EA887" s="54"/>
      <c r="EB887" s="54"/>
      <c r="EC887" s="54"/>
      <c r="ED887" s="54"/>
      <c r="EE887" s="54"/>
      <c r="EF887" s="54"/>
      <c r="EG887" s="54"/>
      <c r="EH887" s="54"/>
      <c r="EI887" s="54"/>
      <c r="EJ887" s="54"/>
      <c r="EK887" s="54"/>
      <c r="EL887" s="54"/>
      <c r="EM887" s="54"/>
      <c r="EN887" s="54"/>
      <c r="EO887" s="54"/>
      <c r="EP887" s="54"/>
      <c r="EQ887" s="54"/>
      <c r="ER887" s="54"/>
    </row>
    <row r="888" spans="1:148" x14ac:dyDescent="0.25">
      <c r="A888" s="76"/>
      <c r="B888" s="54"/>
      <c r="C888" s="54"/>
      <c r="D888" s="54"/>
      <c r="E888" s="54"/>
      <c r="F888" s="5"/>
      <c r="G888" s="320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  <c r="DW888" s="54"/>
      <c r="DX888" s="54"/>
      <c r="DY888" s="54"/>
      <c r="DZ888" s="54"/>
      <c r="EA888" s="54"/>
      <c r="EB888" s="54"/>
      <c r="EC888" s="54"/>
      <c r="ED888" s="54"/>
      <c r="EE888" s="54"/>
      <c r="EF888" s="54"/>
      <c r="EG888" s="54"/>
      <c r="EH888" s="54"/>
      <c r="EI888" s="54"/>
      <c r="EJ888" s="54"/>
      <c r="EK888" s="54"/>
      <c r="EL888" s="54"/>
      <c r="EM888" s="54"/>
      <c r="EN888" s="54"/>
      <c r="EO888" s="54"/>
      <c r="EP888" s="54"/>
      <c r="EQ888" s="54"/>
      <c r="ER888" s="54"/>
    </row>
    <row r="889" spans="1:148" x14ac:dyDescent="0.25">
      <c r="A889" s="76"/>
      <c r="B889" s="54"/>
      <c r="C889" s="54"/>
      <c r="D889" s="54"/>
      <c r="E889" s="54"/>
      <c r="F889" s="5"/>
      <c r="G889" s="320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  <c r="DW889" s="54"/>
      <c r="DX889" s="54"/>
      <c r="DY889" s="54"/>
      <c r="DZ889" s="54"/>
      <c r="EA889" s="54"/>
      <c r="EB889" s="54"/>
      <c r="EC889" s="54"/>
      <c r="ED889" s="54"/>
      <c r="EE889" s="54"/>
      <c r="EF889" s="54"/>
      <c r="EG889" s="54"/>
      <c r="EH889" s="54"/>
      <c r="EI889" s="54"/>
      <c r="EJ889" s="54"/>
      <c r="EK889" s="54"/>
      <c r="EL889" s="54"/>
      <c r="EM889" s="54"/>
      <c r="EN889" s="54"/>
      <c r="EO889" s="54"/>
      <c r="EP889" s="54"/>
      <c r="EQ889" s="54"/>
      <c r="ER889" s="54"/>
    </row>
    <row r="890" spans="1:148" x14ac:dyDescent="0.25">
      <c r="A890" s="76"/>
      <c r="B890" s="54"/>
      <c r="C890" s="54"/>
      <c r="D890" s="54"/>
      <c r="E890" s="54"/>
      <c r="F890" s="5"/>
      <c r="G890" s="320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  <c r="DK890" s="54"/>
      <c r="DL890" s="54"/>
      <c r="DM890" s="54"/>
      <c r="DN890" s="54"/>
      <c r="DO890" s="54"/>
      <c r="DP890" s="54"/>
      <c r="DQ890" s="54"/>
      <c r="DR890" s="54"/>
      <c r="DS890" s="54"/>
      <c r="DT890" s="54"/>
      <c r="DU890" s="54"/>
      <c r="DV890" s="54"/>
      <c r="DW890" s="54"/>
      <c r="DX890" s="54"/>
      <c r="DY890" s="54"/>
      <c r="DZ890" s="54"/>
      <c r="EA890" s="54"/>
      <c r="EB890" s="54"/>
      <c r="EC890" s="54"/>
      <c r="ED890" s="54"/>
      <c r="EE890" s="54"/>
      <c r="EF890" s="54"/>
      <c r="EG890" s="54"/>
      <c r="EH890" s="54"/>
      <c r="EI890" s="54"/>
      <c r="EJ890" s="54"/>
      <c r="EK890" s="54"/>
      <c r="EL890" s="54"/>
      <c r="EM890" s="54"/>
      <c r="EN890" s="54"/>
      <c r="EO890" s="54"/>
      <c r="EP890" s="54"/>
      <c r="EQ890" s="54"/>
      <c r="ER890" s="54"/>
    </row>
    <row r="891" spans="1:148" x14ac:dyDescent="0.25">
      <c r="A891" s="76"/>
      <c r="B891" s="54"/>
      <c r="C891" s="54"/>
      <c r="D891" s="54"/>
      <c r="E891" s="54"/>
      <c r="F891" s="5"/>
      <c r="G891" s="320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  <c r="DK891" s="54"/>
      <c r="DL891" s="54"/>
      <c r="DM891" s="54"/>
      <c r="DN891" s="54"/>
      <c r="DO891" s="54"/>
      <c r="DP891" s="54"/>
      <c r="DQ891" s="54"/>
      <c r="DR891" s="54"/>
      <c r="DS891" s="54"/>
      <c r="DT891" s="54"/>
      <c r="DU891" s="54"/>
      <c r="DV891" s="54"/>
      <c r="DW891" s="54"/>
      <c r="DX891" s="54"/>
      <c r="DY891" s="54"/>
      <c r="DZ891" s="54"/>
      <c r="EA891" s="54"/>
      <c r="EB891" s="54"/>
      <c r="EC891" s="54"/>
      <c r="ED891" s="54"/>
      <c r="EE891" s="54"/>
      <c r="EF891" s="54"/>
      <c r="EG891" s="54"/>
      <c r="EH891" s="54"/>
      <c r="EI891" s="54"/>
      <c r="EJ891" s="54"/>
      <c r="EK891" s="54"/>
      <c r="EL891" s="54"/>
      <c r="EM891" s="54"/>
      <c r="EN891" s="54"/>
      <c r="EO891" s="54"/>
      <c r="EP891" s="54"/>
      <c r="EQ891" s="54"/>
      <c r="ER891" s="54"/>
    </row>
    <row r="892" spans="1:148" x14ac:dyDescent="0.25">
      <c r="A892" s="76"/>
      <c r="B892" s="54"/>
      <c r="C892" s="54"/>
      <c r="D892" s="54"/>
      <c r="E892" s="54"/>
      <c r="F892" s="5"/>
      <c r="G892" s="320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  <c r="DW892" s="54"/>
      <c r="DX892" s="54"/>
      <c r="DY892" s="54"/>
      <c r="DZ892" s="54"/>
      <c r="EA892" s="54"/>
      <c r="EB892" s="54"/>
      <c r="EC892" s="54"/>
      <c r="ED892" s="54"/>
      <c r="EE892" s="54"/>
      <c r="EF892" s="54"/>
      <c r="EG892" s="54"/>
      <c r="EH892" s="54"/>
      <c r="EI892" s="54"/>
      <c r="EJ892" s="54"/>
      <c r="EK892" s="54"/>
      <c r="EL892" s="54"/>
      <c r="EM892" s="54"/>
      <c r="EN892" s="54"/>
      <c r="EO892" s="54"/>
      <c r="EP892" s="54"/>
      <c r="EQ892" s="54"/>
      <c r="ER892" s="54"/>
    </row>
    <row r="893" spans="1:148" x14ac:dyDescent="0.25">
      <c r="A893" s="76"/>
      <c r="B893" s="54"/>
      <c r="C893" s="54"/>
      <c r="D893" s="54"/>
      <c r="E893" s="54"/>
      <c r="F893" s="5"/>
      <c r="G893" s="320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  <c r="DK893" s="54"/>
      <c r="DL893" s="54"/>
      <c r="DM893" s="54"/>
      <c r="DN893" s="54"/>
      <c r="DO893" s="54"/>
      <c r="DP893" s="54"/>
      <c r="DQ893" s="54"/>
      <c r="DR893" s="54"/>
      <c r="DS893" s="54"/>
      <c r="DT893" s="54"/>
      <c r="DU893" s="54"/>
      <c r="DV893" s="54"/>
      <c r="DW893" s="54"/>
      <c r="DX893" s="54"/>
      <c r="DY893" s="54"/>
      <c r="DZ893" s="54"/>
      <c r="EA893" s="54"/>
      <c r="EB893" s="54"/>
      <c r="EC893" s="54"/>
      <c r="ED893" s="54"/>
      <c r="EE893" s="54"/>
      <c r="EF893" s="54"/>
      <c r="EG893" s="54"/>
      <c r="EH893" s="54"/>
      <c r="EI893" s="54"/>
      <c r="EJ893" s="54"/>
      <c r="EK893" s="54"/>
      <c r="EL893" s="54"/>
      <c r="EM893" s="54"/>
      <c r="EN893" s="54"/>
      <c r="EO893" s="54"/>
      <c r="EP893" s="54"/>
      <c r="EQ893" s="54"/>
      <c r="ER893" s="54"/>
    </row>
    <row r="894" spans="1:148" x14ac:dyDescent="0.25">
      <c r="A894" s="76"/>
      <c r="B894" s="54"/>
      <c r="C894" s="54"/>
      <c r="D894" s="54"/>
      <c r="E894" s="54"/>
      <c r="F894" s="5"/>
      <c r="G894" s="320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  <c r="DK894" s="54"/>
      <c r="DL894" s="54"/>
      <c r="DM894" s="54"/>
      <c r="DN894" s="54"/>
      <c r="DO894" s="54"/>
      <c r="DP894" s="54"/>
      <c r="DQ894" s="54"/>
      <c r="DR894" s="54"/>
      <c r="DS894" s="54"/>
      <c r="DT894" s="54"/>
      <c r="DU894" s="54"/>
      <c r="DV894" s="54"/>
      <c r="DW894" s="54"/>
      <c r="DX894" s="54"/>
      <c r="DY894" s="54"/>
      <c r="DZ894" s="54"/>
      <c r="EA894" s="54"/>
      <c r="EB894" s="54"/>
      <c r="EC894" s="54"/>
      <c r="ED894" s="54"/>
      <c r="EE894" s="54"/>
      <c r="EF894" s="54"/>
      <c r="EG894" s="54"/>
      <c r="EH894" s="54"/>
      <c r="EI894" s="54"/>
      <c r="EJ894" s="54"/>
      <c r="EK894" s="54"/>
      <c r="EL894" s="54"/>
      <c r="EM894" s="54"/>
      <c r="EN894" s="54"/>
      <c r="EO894" s="54"/>
      <c r="EP894" s="54"/>
      <c r="EQ894" s="54"/>
      <c r="ER894" s="54"/>
    </row>
    <row r="895" spans="1:148" x14ac:dyDescent="0.25">
      <c r="A895" s="76"/>
      <c r="B895" s="54"/>
      <c r="C895" s="54"/>
      <c r="D895" s="54"/>
      <c r="E895" s="54"/>
      <c r="F895" s="5"/>
      <c r="G895" s="320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  <c r="DK895" s="54"/>
      <c r="DL895" s="54"/>
      <c r="DM895" s="54"/>
      <c r="DN895" s="54"/>
      <c r="DO895" s="54"/>
      <c r="DP895" s="54"/>
      <c r="DQ895" s="54"/>
      <c r="DR895" s="54"/>
      <c r="DS895" s="54"/>
      <c r="DT895" s="54"/>
      <c r="DU895" s="54"/>
      <c r="DV895" s="54"/>
      <c r="DW895" s="54"/>
      <c r="DX895" s="54"/>
      <c r="DY895" s="54"/>
      <c r="DZ895" s="54"/>
      <c r="EA895" s="54"/>
      <c r="EB895" s="54"/>
      <c r="EC895" s="54"/>
      <c r="ED895" s="54"/>
      <c r="EE895" s="54"/>
      <c r="EF895" s="54"/>
      <c r="EG895" s="54"/>
      <c r="EH895" s="54"/>
      <c r="EI895" s="54"/>
      <c r="EJ895" s="54"/>
      <c r="EK895" s="54"/>
      <c r="EL895" s="54"/>
      <c r="EM895" s="54"/>
      <c r="EN895" s="54"/>
      <c r="EO895" s="54"/>
      <c r="EP895" s="54"/>
      <c r="EQ895" s="54"/>
      <c r="ER895" s="54"/>
    </row>
    <row r="896" spans="1:148" x14ac:dyDescent="0.25">
      <c r="A896" s="76"/>
      <c r="B896" s="54"/>
      <c r="C896" s="54"/>
      <c r="D896" s="54"/>
      <c r="E896" s="54"/>
      <c r="F896" s="5"/>
      <c r="G896" s="320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  <c r="DW896" s="54"/>
      <c r="DX896" s="54"/>
      <c r="DY896" s="54"/>
      <c r="DZ896" s="54"/>
      <c r="EA896" s="54"/>
      <c r="EB896" s="54"/>
      <c r="EC896" s="54"/>
      <c r="ED896" s="54"/>
      <c r="EE896" s="54"/>
      <c r="EF896" s="54"/>
      <c r="EG896" s="54"/>
      <c r="EH896" s="54"/>
      <c r="EI896" s="54"/>
      <c r="EJ896" s="54"/>
      <c r="EK896" s="54"/>
      <c r="EL896" s="54"/>
      <c r="EM896" s="54"/>
      <c r="EN896" s="54"/>
      <c r="EO896" s="54"/>
      <c r="EP896" s="54"/>
      <c r="EQ896" s="54"/>
      <c r="ER896" s="54"/>
    </row>
    <row r="897" spans="1:148" x14ac:dyDescent="0.25">
      <c r="A897" s="76"/>
      <c r="B897" s="54"/>
      <c r="C897" s="54"/>
      <c r="D897" s="54"/>
      <c r="E897" s="54"/>
      <c r="F897" s="5"/>
      <c r="G897" s="320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  <c r="DW897" s="54"/>
      <c r="DX897" s="54"/>
      <c r="DY897" s="54"/>
      <c r="DZ897" s="54"/>
      <c r="EA897" s="54"/>
      <c r="EB897" s="54"/>
      <c r="EC897" s="54"/>
      <c r="ED897" s="54"/>
      <c r="EE897" s="54"/>
      <c r="EF897" s="54"/>
      <c r="EG897" s="54"/>
      <c r="EH897" s="54"/>
      <c r="EI897" s="54"/>
      <c r="EJ897" s="54"/>
      <c r="EK897" s="54"/>
      <c r="EL897" s="54"/>
      <c r="EM897" s="54"/>
      <c r="EN897" s="54"/>
      <c r="EO897" s="54"/>
      <c r="EP897" s="54"/>
      <c r="EQ897" s="54"/>
      <c r="ER897" s="54"/>
    </row>
    <row r="898" spans="1:148" x14ac:dyDescent="0.25">
      <c r="A898" s="76"/>
      <c r="B898" s="54"/>
      <c r="C898" s="54"/>
      <c r="D898" s="54"/>
      <c r="E898" s="54"/>
      <c r="F898" s="5"/>
      <c r="G898" s="320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  <c r="DK898" s="54"/>
      <c r="DL898" s="54"/>
      <c r="DM898" s="54"/>
      <c r="DN898" s="54"/>
      <c r="DO898" s="54"/>
      <c r="DP898" s="54"/>
      <c r="DQ898" s="54"/>
      <c r="DR898" s="54"/>
      <c r="DS898" s="54"/>
      <c r="DT898" s="54"/>
      <c r="DU898" s="54"/>
      <c r="DV898" s="54"/>
      <c r="DW898" s="54"/>
      <c r="DX898" s="54"/>
      <c r="DY898" s="54"/>
      <c r="DZ898" s="54"/>
      <c r="EA898" s="54"/>
      <c r="EB898" s="54"/>
      <c r="EC898" s="54"/>
      <c r="ED898" s="54"/>
      <c r="EE898" s="54"/>
      <c r="EF898" s="54"/>
      <c r="EG898" s="54"/>
      <c r="EH898" s="54"/>
      <c r="EI898" s="54"/>
      <c r="EJ898" s="54"/>
      <c r="EK898" s="54"/>
      <c r="EL898" s="54"/>
      <c r="EM898" s="54"/>
      <c r="EN898" s="54"/>
      <c r="EO898" s="54"/>
      <c r="EP898" s="54"/>
      <c r="EQ898" s="54"/>
      <c r="ER898" s="54"/>
    </row>
    <row r="899" spans="1:148" x14ac:dyDescent="0.25">
      <c r="A899" s="76"/>
      <c r="B899" s="54"/>
      <c r="C899" s="54"/>
      <c r="D899" s="54"/>
      <c r="E899" s="54"/>
      <c r="F899" s="5"/>
      <c r="G899" s="320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  <c r="DK899" s="54"/>
      <c r="DL899" s="54"/>
      <c r="DM899" s="54"/>
      <c r="DN899" s="54"/>
      <c r="DO899" s="54"/>
      <c r="DP899" s="54"/>
      <c r="DQ899" s="54"/>
      <c r="DR899" s="54"/>
      <c r="DS899" s="54"/>
      <c r="DT899" s="54"/>
      <c r="DU899" s="54"/>
      <c r="DV899" s="54"/>
      <c r="DW899" s="54"/>
      <c r="DX899" s="54"/>
      <c r="DY899" s="54"/>
      <c r="DZ899" s="54"/>
      <c r="EA899" s="54"/>
      <c r="EB899" s="54"/>
      <c r="EC899" s="54"/>
      <c r="ED899" s="54"/>
      <c r="EE899" s="54"/>
      <c r="EF899" s="54"/>
      <c r="EG899" s="54"/>
      <c r="EH899" s="54"/>
      <c r="EI899" s="54"/>
      <c r="EJ899" s="54"/>
      <c r="EK899" s="54"/>
      <c r="EL899" s="54"/>
      <c r="EM899" s="54"/>
      <c r="EN899" s="54"/>
      <c r="EO899" s="54"/>
      <c r="EP899" s="54"/>
      <c r="EQ899" s="54"/>
      <c r="ER899" s="54"/>
    </row>
    <row r="900" spans="1:148" x14ac:dyDescent="0.25">
      <c r="A900" s="76"/>
      <c r="B900" s="54"/>
      <c r="C900" s="54"/>
      <c r="D900" s="54"/>
      <c r="E900" s="54"/>
      <c r="F900" s="5"/>
      <c r="G900" s="320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  <c r="DK900" s="54"/>
      <c r="DL900" s="54"/>
      <c r="DM900" s="54"/>
      <c r="DN900" s="54"/>
      <c r="DO900" s="54"/>
      <c r="DP900" s="54"/>
      <c r="DQ900" s="54"/>
      <c r="DR900" s="54"/>
      <c r="DS900" s="54"/>
      <c r="DT900" s="54"/>
      <c r="DU900" s="54"/>
      <c r="DV900" s="54"/>
      <c r="DW900" s="54"/>
      <c r="DX900" s="54"/>
      <c r="DY900" s="54"/>
      <c r="DZ900" s="54"/>
      <c r="EA900" s="54"/>
      <c r="EB900" s="54"/>
      <c r="EC900" s="54"/>
      <c r="ED900" s="54"/>
      <c r="EE900" s="54"/>
      <c r="EF900" s="54"/>
      <c r="EG900" s="54"/>
      <c r="EH900" s="54"/>
      <c r="EI900" s="54"/>
      <c r="EJ900" s="54"/>
      <c r="EK900" s="54"/>
      <c r="EL900" s="54"/>
      <c r="EM900" s="54"/>
      <c r="EN900" s="54"/>
      <c r="EO900" s="54"/>
      <c r="EP900" s="54"/>
      <c r="EQ900" s="54"/>
      <c r="ER900" s="54"/>
    </row>
    <row r="901" spans="1:148" x14ac:dyDescent="0.25">
      <c r="A901" s="76"/>
      <c r="B901" s="54"/>
      <c r="C901" s="54"/>
      <c r="D901" s="54"/>
      <c r="E901" s="54"/>
      <c r="F901" s="5"/>
      <c r="G901" s="320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  <c r="DK901" s="54"/>
      <c r="DL901" s="54"/>
      <c r="DM901" s="54"/>
      <c r="DN901" s="54"/>
      <c r="DO901" s="54"/>
      <c r="DP901" s="54"/>
      <c r="DQ901" s="54"/>
      <c r="DR901" s="54"/>
      <c r="DS901" s="54"/>
      <c r="DT901" s="54"/>
      <c r="DU901" s="54"/>
      <c r="DV901" s="54"/>
      <c r="DW901" s="54"/>
      <c r="DX901" s="54"/>
      <c r="DY901" s="54"/>
      <c r="DZ901" s="54"/>
      <c r="EA901" s="54"/>
      <c r="EB901" s="54"/>
      <c r="EC901" s="54"/>
      <c r="ED901" s="54"/>
      <c r="EE901" s="54"/>
      <c r="EF901" s="54"/>
      <c r="EG901" s="54"/>
      <c r="EH901" s="54"/>
      <c r="EI901" s="54"/>
      <c r="EJ901" s="54"/>
      <c r="EK901" s="54"/>
      <c r="EL901" s="54"/>
      <c r="EM901" s="54"/>
      <c r="EN901" s="54"/>
      <c r="EO901" s="54"/>
      <c r="EP901" s="54"/>
      <c r="EQ901" s="54"/>
      <c r="ER901" s="54"/>
    </row>
    <row r="902" spans="1:148" x14ac:dyDescent="0.25">
      <c r="A902" s="76"/>
      <c r="B902" s="54"/>
      <c r="C902" s="54"/>
      <c r="D902" s="54"/>
      <c r="E902" s="54"/>
      <c r="F902" s="5"/>
      <c r="G902" s="320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  <c r="DK902" s="54"/>
      <c r="DL902" s="54"/>
      <c r="DM902" s="54"/>
      <c r="DN902" s="54"/>
      <c r="DO902" s="54"/>
      <c r="DP902" s="54"/>
      <c r="DQ902" s="54"/>
      <c r="DR902" s="54"/>
      <c r="DS902" s="54"/>
      <c r="DT902" s="54"/>
      <c r="DU902" s="54"/>
      <c r="DV902" s="54"/>
      <c r="DW902" s="54"/>
      <c r="DX902" s="54"/>
      <c r="DY902" s="54"/>
      <c r="DZ902" s="54"/>
      <c r="EA902" s="54"/>
      <c r="EB902" s="54"/>
      <c r="EC902" s="54"/>
      <c r="ED902" s="54"/>
      <c r="EE902" s="54"/>
      <c r="EF902" s="54"/>
      <c r="EG902" s="54"/>
      <c r="EH902" s="54"/>
      <c r="EI902" s="54"/>
      <c r="EJ902" s="54"/>
      <c r="EK902" s="54"/>
      <c r="EL902" s="54"/>
      <c r="EM902" s="54"/>
      <c r="EN902" s="54"/>
      <c r="EO902" s="54"/>
      <c r="EP902" s="54"/>
      <c r="EQ902" s="54"/>
      <c r="ER902" s="54"/>
    </row>
    <row r="903" spans="1:148" x14ac:dyDescent="0.25">
      <c r="A903" s="76"/>
      <c r="B903" s="54"/>
      <c r="C903" s="54"/>
      <c r="D903" s="54"/>
      <c r="E903" s="54"/>
      <c r="F903" s="5"/>
      <c r="G903" s="320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  <c r="DK903" s="54"/>
      <c r="DL903" s="54"/>
      <c r="DM903" s="54"/>
      <c r="DN903" s="54"/>
      <c r="DO903" s="54"/>
      <c r="DP903" s="54"/>
      <c r="DQ903" s="54"/>
      <c r="DR903" s="54"/>
      <c r="DS903" s="54"/>
      <c r="DT903" s="54"/>
      <c r="DU903" s="54"/>
      <c r="DV903" s="54"/>
      <c r="DW903" s="54"/>
      <c r="DX903" s="54"/>
      <c r="DY903" s="54"/>
      <c r="DZ903" s="54"/>
      <c r="EA903" s="54"/>
      <c r="EB903" s="54"/>
      <c r="EC903" s="54"/>
      <c r="ED903" s="54"/>
      <c r="EE903" s="54"/>
      <c r="EF903" s="54"/>
      <c r="EG903" s="54"/>
      <c r="EH903" s="54"/>
      <c r="EI903" s="54"/>
      <c r="EJ903" s="54"/>
      <c r="EK903" s="54"/>
      <c r="EL903" s="54"/>
      <c r="EM903" s="54"/>
      <c r="EN903" s="54"/>
      <c r="EO903" s="54"/>
      <c r="EP903" s="54"/>
      <c r="EQ903" s="54"/>
      <c r="ER903" s="54"/>
    </row>
    <row r="904" spans="1:148" x14ac:dyDescent="0.25">
      <c r="A904" s="76"/>
      <c r="B904" s="54"/>
      <c r="C904" s="54"/>
      <c r="D904" s="54"/>
      <c r="E904" s="54"/>
      <c r="F904" s="5"/>
      <c r="G904" s="320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  <c r="DK904" s="54"/>
      <c r="DL904" s="54"/>
      <c r="DM904" s="54"/>
      <c r="DN904" s="54"/>
      <c r="DO904" s="54"/>
      <c r="DP904" s="54"/>
      <c r="DQ904" s="54"/>
      <c r="DR904" s="54"/>
      <c r="DS904" s="54"/>
      <c r="DT904" s="54"/>
      <c r="DU904" s="54"/>
      <c r="DV904" s="54"/>
      <c r="DW904" s="54"/>
      <c r="DX904" s="54"/>
      <c r="DY904" s="54"/>
      <c r="DZ904" s="54"/>
      <c r="EA904" s="54"/>
      <c r="EB904" s="54"/>
      <c r="EC904" s="54"/>
      <c r="ED904" s="54"/>
      <c r="EE904" s="54"/>
      <c r="EF904" s="54"/>
      <c r="EG904" s="54"/>
      <c r="EH904" s="54"/>
      <c r="EI904" s="54"/>
      <c r="EJ904" s="54"/>
      <c r="EK904" s="54"/>
      <c r="EL904" s="54"/>
      <c r="EM904" s="54"/>
      <c r="EN904" s="54"/>
      <c r="EO904" s="54"/>
      <c r="EP904" s="54"/>
      <c r="EQ904" s="54"/>
      <c r="ER904" s="54"/>
    </row>
    <row r="905" spans="1:148" x14ac:dyDescent="0.25">
      <c r="A905" s="76"/>
      <c r="B905" s="54"/>
      <c r="C905" s="54"/>
      <c r="D905" s="54"/>
      <c r="E905" s="54"/>
      <c r="F905" s="5"/>
      <c r="G905" s="320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  <c r="DK905" s="54"/>
      <c r="DL905" s="54"/>
      <c r="DM905" s="54"/>
      <c r="DN905" s="54"/>
      <c r="DO905" s="54"/>
      <c r="DP905" s="54"/>
      <c r="DQ905" s="54"/>
      <c r="DR905" s="54"/>
      <c r="DS905" s="54"/>
      <c r="DT905" s="54"/>
      <c r="DU905" s="54"/>
      <c r="DV905" s="54"/>
      <c r="DW905" s="54"/>
      <c r="DX905" s="54"/>
      <c r="DY905" s="54"/>
      <c r="DZ905" s="54"/>
      <c r="EA905" s="54"/>
      <c r="EB905" s="54"/>
      <c r="EC905" s="54"/>
      <c r="ED905" s="54"/>
      <c r="EE905" s="54"/>
      <c r="EF905" s="54"/>
      <c r="EG905" s="54"/>
      <c r="EH905" s="54"/>
      <c r="EI905" s="54"/>
      <c r="EJ905" s="54"/>
      <c r="EK905" s="54"/>
      <c r="EL905" s="54"/>
      <c r="EM905" s="54"/>
      <c r="EN905" s="54"/>
      <c r="EO905" s="54"/>
      <c r="EP905" s="54"/>
      <c r="EQ905" s="54"/>
      <c r="ER905" s="54"/>
    </row>
    <row r="906" spans="1:148" x14ac:dyDescent="0.25">
      <c r="A906" s="76"/>
      <c r="B906" s="54"/>
      <c r="C906" s="54"/>
      <c r="D906" s="54"/>
      <c r="E906" s="54"/>
      <c r="F906" s="5"/>
      <c r="G906" s="320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  <c r="DK906" s="54"/>
      <c r="DL906" s="54"/>
      <c r="DM906" s="54"/>
      <c r="DN906" s="54"/>
      <c r="DO906" s="54"/>
      <c r="DP906" s="54"/>
      <c r="DQ906" s="54"/>
      <c r="DR906" s="54"/>
      <c r="DS906" s="54"/>
      <c r="DT906" s="54"/>
      <c r="DU906" s="54"/>
      <c r="DV906" s="54"/>
      <c r="DW906" s="54"/>
      <c r="DX906" s="54"/>
      <c r="DY906" s="54"/>
      <c r="DZ906" s="54"/>
      <c r="EA906" s="54"/>
      <c r="EB906" s="54"/>
      <c r="EC906" s="54"/>
      <c r="ED906" s="54"/>
      <c r="EE906" s="54"/>
      <c r="EF906" s="54"/>
      <c r="EG906" s="54"/>
      <c r="EH906" s="54"/>
      <c r="EI906" s="54"/>
      <c r="EJ906" s="54"/>
      <c r="EK906" s="54"/>
      <c r="EL906" s="54"/>
      <c r="EM906" s="54"/>
      <c r="EN906" s="54"/>
      <c r="EO906" s="54"/>
      <c r="EP906" s="54"/>
      <c r="EQ906" s="54"/>
      <c r="ER906" s="54"/>
    </row>
    <row r="907" spans="1:148" x14ac:dyDescent="0.25">
      <c r="A907" s="76"/>
      <c r="B907" s="54"/>
      <c r="C907" s="54"/>
      <c r="D907" s="54"/>
      <c r="E907" s="54"/>
      <c r="F907" s="5"/>
      <c r="G907" s="320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  <c r="DK907" s="54"/>
      <c r="DL907" s="54"/>
      <c r="DM907" s="54"/>
      <c r="DN907" s="54"/>
      <c r="DO907" s="54"/>
      <c r="DP907" s="54"/>
      <c r="DQ907" s="54"/>
      <c r="DR907" s="54"/>
      <c r="DS907" s="54"/>
      <c r="DT907" s="54"/>
      <c r="DU907" s="54"/>
      <c r="DV907" s="54"/>
      <c r="DW907" s="54"/>
      <c r="DX907" s="54"/>
      <c r="DY907" s="54"/>
      <c r="DZ907" s="54"/>
      <c r="EA907" s="54"/>
      <c r="EB907" s="54"/>
      <c r="EC907" s="54"/>
      <c r="ED907" s="54"/>
      <c r="EE907" s="54"/>
      <c r="EF907" s="54"/>
      <c r="EG907" s="54"/>
      <c r="EH907" s="54"/>
      <c r="EI907" s="54"/>
      <c r="EJ907" s="54"/>
      <c r="EK907" s="54"/>
      <c r="EL907" s="54"/>
      <c r="EM907" s="54"/>
      <c r="EN907" s="54"/>
      <c r="EO907" s="54"/>
      <c r="EP907" s="54"/>
      <c r="EQ907" s="54"/>
      <c r="ER907" s="54"/>
    </row>
    <row r="908" spans="1:148" x14ac:dyDescent="0.25">
      <c r="A908" s="76"/>
      <c r="B908" s="54"/>
      <c r="C908" s="54"/>
      <c r="D908" s="54"/>
      <c r="E908" s="54"/>
      <c r="F908" s="5"/>
      <c r="G908" s="320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  <c r="DW908" s="54"/>
      <c r="DX908" s="54"/>
      <c r="DY908" s="54"/>
      <c r="DZ908" s="54"/>
      <c r="EA908" s="54"/>
      <c r="EB908" s="54"/>
      <c r="EC908" s="54"/>
      <c r="ED908" s="54"/>
      <c r="EE908" s="54"/>
      <c r="EF908" s="54"/>
      <c r="EG908" s="54"/>
      <c r="EH908" s="54"/>
      <c r="EI908" s="54"/>
      <c r="EJ908" s="54"/>
      <c r="EK908" s="54"/>
      <c r="EL908" s="54"/>
      <c r="EM908" s="54"/>
      <c r="EN908" s="54"/>
      <c r="EO908" s="54"/>
      <c r="EP908" s="54"/>
      <c r="EQ908" s="54"/>
      <c r="ER908" s="54"/>
    </row>
    <row r="909" spans="1:148" x14ac:dyDescent="0.25">
      <c r="A909" s="76"/>
      <c r="B909" s="54"/>
      <c r="C909" s="54"/>
      <c r="D909" s="54"/>
      <c r="E909" s="54"/>
      <c r="F909" s="5"/>
      <c r="G909" s="320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  <c r="DK909" s="54"/>
      <c r="DL909" s="54"/>
      <c r="DM909" s="54"/>
      <c r="DN909" s="54"/>
      <c r="DO909" s="54"/>
      <c r="DP909" s="54"/>
      <c r="DQ909" s="54"/>
      <c r="DR909" s="54"/>
      <c r="DS909" s="54"/>
      <c r="DT909" s="54"/>
      <c r="DU909" s="54"/>
      <c r="DV909" s="54"/>
      <c r="DW909" s="54"/>
      <c r="DX909" s="54"/>
      <c r="DY909" s="54"/>
      <c r="DZ909" s="54"/>
      <c r="EA909" s="54"/>
      <c r="EB909" s="54"/>
      <c r="EC909" s="54"/>
      <c r="ED909" s="54"/>
      <c r="EE909" s="54"/>
      <c r="EF909" s="54"/>
      <c r="EG909" s="54"/>
      <c r="EH909" s="54"/>
      <c r="EI909" s="54"/>
      <c r="EJ909" s="54"/>
      <c r="EK909" s="54"/>
      <c r="EL909" s="54"/>
      <c r="EM909" s="54"/>
      <c r="EN909" s="54"/>
      <c r="EO909" s="54"/>
      <c r="EP909" s="54"/>
      <c r="EQ909" s="54"/>
      <c r="ER909" s="54"/>
    </row>
    <row r="910" spans="1:148" x14ac:dyDescent="0.25">
      <c r="A910" s="76"/>
      <c r="B910" s="54"/>
      <c r="C910" s="54"/>
      <c r="D910" s="54"/>
      <c r="E910" s="54"/>
      <c r="F910" s="5"/>
      <c r="G910" s="320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  <c r="DK910" s="54"/>
      <c r="DL910" s="54"/>
      <c r="DM910" s="54"/>
      <c r="DN910" s="54"/>
      <c r="DO910" s="54"/>
      <c r="DP910" s="54"/>
      <c r="DQ910" s="54"/>
      <c r="DR910" s="54"/>
      <c r="DS910" s="54"/>
      <c r="DT910" s="54"/>
      <c r="DU910" s="54"/>
      <c r="DV910" s="54"/>
      <c r="DW910" s="54"/>
      <c r="DX910" s="54"/>
      <c r="DY910" s="54"/>
      <c r="DZ910" s="54"/>
      <c r="EA910" s="54"/>
      <c r="EB910" s="54"/>
      <c r="EC910" s="54"/>
      <c r="ED910" s="54"/>
      <c r="EE910" s="54"/>
      <c r="EF910" s="54"/>
      <c r="EG910" s="54"/>
      <c r="EH910" s="54"/>
      <c r="EI910" s="54"/>
      <c r="EJ910" s="54"/>
      <c r="EK910" s="54"/>
      <c r="EL910" s="54"/>
      <c r="EM910" s="54"/>
      <c r="EN910" s="54"/>
      <c r="EO910" s="54"/>
      <c r="EP910" s="54"/>
      <c r="EQ910" s="54"/>
      <c r="ER910" s="54"/>
    </row>
    <row r="911" spans="1:148" x14ac:dyDescent="0.25">
      <c r="A911" s="76"/>
      <c r="B911" s="54"/>
      <c r="C911" s="54"/>
      <c r="D911" s="54"/>
      <c r="E911" s="54"/>
      <c r="F911" s="5"/>
      <c r="G911" s="320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  <c r="DK911" s="54"/>
      <c r="DL911" s="54"/>
      <c r="DM911" s="54"/>
      <c r="DN911" s="54"/>
      <c r="DO911" s="54"/>
      <c r="DP911" s="54"/>
      <c r="DQ911" s="54"/>
      <c r="DR911" s="54"/>
      <c r="DS911" s="54"/>
      <c r="DT911" s="54"/>
      <c r="DU911" s="54"/>
      <c r="DV911" s="54"/>
      <c r="DW911" s="54"/>
      <c r="DX911" s="54"/>
      <c r="DY911" s="54"/>
      <c r="DZ911" s="54"/>
      <c r="EA911" s="54"/>
      <c r="EB911" s="54"/>
      <c r="EC911" s="54"/>
      <c r="ED911" s="54"/>
      <c r="EE911" s="54"/>
      <c r="EF911" s="54"/>
      <c r="EG911" s="54"/>
      <c r="EH911" s="54"/>
      <c r="EI911" s="54"/>
      <c r="EJ911" s="54"/>
      <c r="EK911" s="54"/>
      <c r="EL911" s="54"/>
      <c r="EM911" s="54"/>
      <c r="EN911" s="54"/>
      <c r="EO911" s="54"/>
      <c r="EP911" s="54"/>
      <c r="EQ911" s="54"/>
      <c r="ER911" s="54"/>
    </row>
    <row r="912" spans="1:148" x14ac:dyDescent="0.25">
      <c r="A912" s="76"/>
      <c r="B912" s="54"/>
      <c r="C912" s="54"/>
      <c r="D912" s="54"/>
      <c r="E912" s="54"/>
      <c r="F912" s="5"/>
      <c r="G912" s="320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  <c r="DW912" s="54"/>
      <c r="DX912" s="54"/>
      <c r="DY912" s="54"/>
      <c r="DZ912" s="54"/>
      <c r="EA912" s="54"/>
      <c r="EB912" s="54"/>
      <c r="EC912" s="54"/>
      <c r="ED912" s="54"/>
      <c r="EE912" s="54"/>
      <c r="EF912" s="54"/>
      <c r="EG912" s="54"/>
      <c r="EH912" s="54"/>
      <c r="EI912" s="54"/>
      <c r="EJ912" s="54"/>
      <c r="EK912" s="54"/>
      <c r="EL912" s="54"/>
      <c r="EM912" s="54"/>
      <c r="EN912" s="54"/>
      <c r="EO912" s="54"/>
      <c r="EP912" s="54"/>
      <c r="EQ912" s="54"/>
      <c r="ER912" s="54"/>
    </row>
    <row r="913" spans="1:148" x14ac:dyDescent="0.25">
      <c r="A913" s="76"/>
      <c r="B913" s="54"/>
      <c r="C913" s="54"/>
      <c r="D913" s="54"/>
      <c r="E913" s="54"/>
      <c r="F913" s="5"/>
      <c r="G913" s="320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  <c r="DK913" s="54"/>
      <c r="DL913" s="54"/>
      <c r="DM913" s="54"/>
      <c r="DN913" s="54"/>
      <c r="DO913" s="54"/>
      <c r="DP913" s="54"/>
      <c r="DQ913" s="54"/>
      <c r="DR913" s="54"/>
      <c r="DS913" s="54"/>
      <c r="DT913" s="54"/>
      <c r="DU913" s="54"/>
      <c r="DV913" s="54"/>
      <c r="DW913" s="54"/>
      <c r="DX913" s="54"/>
      <c r="DY913" s="54"/>
      <c r="DZ913" s="54"/>
      <c r="EA913" s="54"/>
      <c r="EB913" s="54"/>
      <c r="EC913" s="54"/>
      <c r="ED913" s="54"/>
      <c r="EE913" s="54"/>
      <c r="EF913" s="54"/>
      <c r="EG913" s="54"/>
      <c r="EH913" s="54"/>
      <c r="EI913" s="54"/>
      <c r="EJ913" s="54"/>
      <c r="EK913" s="54"/>
      <c r="EL913" s="54"/>
      <c r="EM913" s="54"/>
      <c r="EN913" s="54"/>
      <c r="EO913" s="54"/>
      <c r="EP913" s="54"/>
      <c r="EQ913" s="54"/>
      <c r="ER913" s="54"/>
    </row>
    <row r="914" spans="1:148" x14ac:dyDescent="0.25">
      <c r="A914" s="76"/>
      <c r="B914" s="54"/>
      <c r="C914" s="54"/>
      <c r="D914" s="54"/>
      <c r="E914" s="54"/>
      <c r="F914" s="5"/>
      <c r="G914" s="320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  <c r="DK914" s="54"/>
      <c r="DL914" s="54"/>
      <c r="DM914" s="54"/>
      <c r="DN914" s="54"/>
      <c r="DO914" s="54"/>
      <c r="DP914" s="54"/>
      <c r="DQ914" s="54"/>
      <c r="DR914" s="54"/>
      <c r="DS914" s="54"/>
      <c r="DT914" s="54"/>
      <c r="DU914" s="54"/>
      <c r="DV914" s="54"/>
      <c r="DW914" s="54"/>
      <c r="DX914" s="54"/>
      <c r="DY914" s="54"/>
      <c r="DZ914" s="54"/>
      <c r="EA914" s="54"/>
      <c r="EB914" s="54"/>
      <c r="EC914" s="54"/>
      <c r="ED914" s="54"/>
      <c r="EE914" s="54"/>
      <c r="EF914" s="54"/>
      <c r="EG914" s="54"/>
      <c r="EH914" s="54"/>
      <c r="EI914" s="54"/>
      <c r="EJ914" s="54"/>
      <c r="EK914" s="54"/>
      <c r="EL914" s="54"/>
      <c r="EM914" s="54"/>
      <c r="EN914" s="54"/>
      <c r="EO914" s="54"/>
      <c r="EP914" s="54"/>
      <c r="EQ914" s="54"/>
      <c r="ER914" s="54"/>
    </row>
    <row r="915" spans="1:148" x14ac:dyDescent="0.25">
      <c r="A915" s="76"/>
      <c r="B915" s="54"/>
      <c r="C915" s="54"/>
      <c r="D915" s="54"/>
      <c r="E915" s="54"/>
      <c r="F915" s="5"/>
      <c r="G915" s="320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  <c r="DK915" s="54"/>
      <c r="DL915" s="54"/>
      <c r="DM915" s="54"/>
      <c r="DN915" s="54"/>
      <c r="DO915" s="54"/>
      <c r="DP915" s="54"/>
      <c r="DQ915" s="54"/>
      <c r="DR915" s="54"/>
      <c r="DS915" s="54"/>
      <c r="DT915" s="54"/>
      <c r="DU915" s="54"/>
      <c r="DV915" s="54"/>
      <c r="DW915" s="54"/>
      <c r="DX915" s="54"/>
      <c r="DY915" s="54"/>
      <c r="DZ915" s="54"/>
      <c r="EA915" s="54"/>
      <c r="EB915" s="54"/>
      <c r="EC915" s="54"/>
      <c r="ED915" s="54"/>
      <c r="EE915" s="54"/>
      <c r="EF915" s="54"/>
      <c r="EG915" s="54"/>
      <c r="EH915" s="54"/>
      <c r="EI915" s="54"/>
      <c r="EJ915" s="54"/>
      <c r="EK915" s="54"/>
      <c r="EL915" s="54"/>
      <c r="EM915" s="54"/>
      <c r="EN915" s="54"/>
      <c r="EO915" s="54"/>
      <c r="EP915" s="54"/>
      <c r="EQ915" s="54"/>
      <c r="ER915" s="54"/>
    </row>
    <row r="916" spans="1:148" x14ac:dyDescent="0.25">
      <c r="A916" s="76"/>
      <c r="B916" s="54"/>
      <c r="C916" s="54"/>
      <c r="D916" s="54"/>
      <c r="E916" s="54"/>
      <c r="F916" s="5"/>
      <c r="G916" s="320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  <c r="DW916" s="54"/>
      <c r="DX916" s="54"/>
      <c r="DY916" s="54"/>
      <c r="DZ916" s="54"/>
      <c r="EA916" s="54"/>
      <c r="EB916" s="54"/>
      <c r="EC916" s="54"/>
      <c r="ED916" s="54"/>
      <c r="EE916" s="54"/>
      <c r="EF916" s="54"/>
      <c r="EG916" s="54"/>
      <c r="EH916" s="54"/>
      <c r="EI916" s="54"/>
      <c r="EJ916" s="54"/>
      <c r="EK916" s="54"/>
      <c r="EL916" s="54"/>
      <c r="EM916" s="54"/>
      <c r="EN916" s="54"/>
      <c r="EO916" s="54"/>
      <c r="EP916" s="54"/>
      <c r="EQ916" s="54"/>
      <c r="ER916" s="54"/>
    </row>
    <row r="917" spans="1:148" x14ac:dyDescent="0.25">
      <c r="A917" s="76"/>
      <c r="B917" s="54"/>
      <c r="C917" s="54"/>
      <c r="D917" s="54"/>
      <c r="E917" s="54"/>
      <c r="F917" s="5"/>
      <c r="G917" s="320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  <c r="DK917" s="54"/>
      <c r="DL917" s="54"/>
      <c r="DM917" s="54"/>
      <c r="DN917" s="54"/>
      <c r="DO917" s="54"/>
      <c r="DP917" s="54"/>
      <c r="DQ917" s="54"/>
      <c r="DR917" s="54"/>
      <c r="DS917" s="54"/>
      <c r="DT917" s="54"/>
      <c r="DU917" s="54"/>
      <c r="DV917" s="54"/>
      <c r="DW917" s="54"/>
      <c r="DX917" s="54"/>
      <c r="DY917" s="54"/>
      <c r="DZ917" s="54"/>
      <c r="EA917" s="54"/>
      <c r="EB917" s="54"/>
      <c r="EC917" s="54"/>
      <c r="ED917" s="54"/>
      <c r="EE917" s="54"/>
      <c r="EF917" s="54"/>
      <c r="EG917" s="54"/>
      <c r="EH917" s="54"/>
      <c r="EI917" s="54"/>
      <c r="EJ917" s="54"/>
      <c r="EK917" s="54"/>
      <c r="EL917" s="54"/>
      <c r="EM917" s="54"/>
      <c r="EN917" s="54"/>
      <c r="EO917" s="54"/>
      <c r="EP917" s="54"/>
      <c r="EQ917" s="54"/>
      <c r="ER917" s="54"/>
    </row>
    <row r="918" spans="1:148" x14ac:dyDescent="0.25">
      <c r="A918" s="76"/>
      <c r="B918" s="54"/>
      <c r="C918" s="54"/>
      <c r="D918" s="54"/>
      <c r="E918" s="54"/>
      <c r="F918" s="5"/>
      <c r="G918" s="320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  <c r="DK918" s="54"/>
      <c r="DL918" s="54"/>
      <c r="DM918" s="54"/>
      <c r="DN918" s="54"/>
      <c r="DO918" s="54"/>
      <c r="DP918" s="54"/>
      <c r="DQ918" s="54"/>
      <c r="DR918" s="54"/>
      <c r="DS918" s="54"/>
      <c r="DT918" s="54"/>
      <c r="DU918" s="54"/>
      <c r="DV918" s="54"/>
      <c r="DW918" s="54"/>
      <c r="DX918" s="54"/>
      <c r="DY918" s="54"/>
      <c r="DZ918" s="54"/>
      <c r="EA918" s="54"/>
      <c r="EB918" s="54"/>
      <c r="EC918" s="54"/>
      <c r="ED918" s="54"/>
      <c r="EE918" s="54"/>
      <c r="EF918" s="54"/>
      <c r="EG918" s="54"/>
      <c r="EH918" s="54"/>
      <c r="EI918" s="54"/>
      <c r="EJ918" s="54"/>
      <c r="EK918" s="54"/>
      <c r="EL918" s="54"/>
      <c r="EM918" s="54"/>
      <c r="EN918" s="54"/>
      <c r="EO918" s="54"/>
      <c r="EP918" s="54"/>
      <c r="EQ918" s="54"/>
      <c r="ER918" s="54"/>
    </row>
    <row r="919" spans="1:148" x14ac:dyDescent="0.25">
      <c r="A919" s="76"/>
      <c r="B919" s="54"/>
      <c r="C919" s="54"/>
      <c r="D919" s="54"/>
      <c r="E919" s="54"/>
      <c r="F919" s="5"/>
      <c r="G919" s="320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  <c r="DK919" s="54"/>
      <c r="DL919" s="54"/>
      <c r="DM919" s="54"/>
      <c r="DN919" s="54"/>
      <c r="DO919" s="54"/>
      <c r="DP919" s="54"/>
      <c r="DQ919" s="54"/>
      <c r="DR919" s="54"/>
      <c r="DS919" s="54"/>
      <c r="DT919" s="54"/>
      <c r="DU919" s="54"/>
      <c r="DV919" s="54"/>
      <c r="DW919" s="54"/>
      <c r="DX919" s="54"/>
      <c r="DY919" s="54"/>
      <c r="DZ919" s="54"/>
      <c r="EA919" s="54"/>
      <c r="EB919" s="54"/>
      <c r="EC919" s="54"/>
      <c r="ED919" s="54"/>
      <c r="EE919" s="54"/>
      <c r="EF919" s="54"/>
      <c r="EG919" s="54"/>
      <c r="EH919" s="54"/>
      <c r="EI919" s="54"/>
      <c r="EJ919" s="54"/>
      <c r="EK919" s="54"/>
      <c r="EL919" s="54"/>
      <c r="EM919" s="54"/>
      <c r="EN919" s="54"/>
      <c r="EO919" s="54"/>
      <c r="EP919" s="54"/>
      <c r="EQ919" s="54"/>
      <c r="ER919" s="54"/>
    </row>
    <row r="920" spans="1:148" x14ac:dyDescent="0.25">
      <c r="A920" s="76"/>
      <c r="B920" s="54"/>
      <c r="C920" s="54"/>
      <c r="D920" s="54"/>
      <c r="E920" s="54"/>
      <c r="F920" s="5"/>
      <c r="G920" s="320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  <c r="DW920" s="54"/>
      <c r="DX920" s="54"/>
      <c r="DY920" s="54"/>
      <c r="DZ920" s="54"/>
      <c r="EA920" s="54"/>
      <c r="EB920" s="54"/>
      <c r="EC920" s="54"/>
      <c r="ED920" s="54"/>
      <c r="EE920" s="54"/>
      <c r="EF920" s="54"/>
      <c r="EG920" s="54"/>
      <c r="EH920" s="54"/>
      <c r="EI920" s="54"/>
      <c r="EJ920" s="54"/>
      <c r="EK920" s="54"/>
      <c r="EL920" s="54"/>
      <c r="EM920" s="54"/>
      <c r="EN920" s="54"/>
      <c r="EO920" s="54"/>
      <c r="EP920" s="54"/>
      <c r="EQ920" s="54"/>
      <c r="ER920" s="54"/>
    </row>
    <row r="921" spans="1:148" x14ac:dyDescent="0.25">
      <c r="A921" s="76"/>
      <c r="B921" s="54"/>
      <c r="C921" s="54"/>
      <c r="D921" s="54"/>
      <c r="E921" s="54"/>
      <c r="F921" s="5"/>
      <c r="G921" s="320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  <c r="DK921" s="54"/>
      <c r="DL921" s="54"/>
      <c r="DM921" s="54"/>
      <c r="DN921" s="54"/>
      <c r="DO921" s="54"/>
      <c r="DP921" s="54"/>
      <c r="DQ921" s="54"/>
      <c r="DR921" s="54"/>
      <c r="DS921" s="54"/>
      <c r="DT921" s="54"/>
      <c r="DU921" s="54"/>
      <c r="DV921" s="54"/>
      <c r="DW921" s="54"/>
      <c r="DX921" s="54"/>
      <c r="DY921" s="54"/>
      <c r="DZ921" s="54"/>
      <c r="EA921" s="54"/>
      <c r="EB921" s="54"/>
      <c r="EC921" s="54"/>
      <c r="ED921" s="54"/>
      <c r="EE921" s="54"/>
      <c r="EF921" s="54"/>
      <c r="EG921" s="54"/>
      <c r="EH921" s="54"/>
      <c r="EI921" s="54"/>
      <c r="EJ921" s="54"/>
      <c r="EK921" s="54"/>
      <c r="EL921" s="54"/>
      <c r="EM921" s="54"/>
      <c r="EN921" s="54"/>
      <c r="EO921" s="54"/>
      <c r="EP921" s="54"/>
      <c r="EQ921" s="54"/>
      <c r="ER921" s="54"/>
    </row>
    <row r="922" spans="1:148" x14ac:dyDescent="0.25">
      <c r="A922" s="76"/>
      <c r="B922" s="54"/>
      <c r="C922" s="54"/>
      <c r="D922" s="54"/>
      <c r="E922" s="54"/>
      <c r="F922" s="5"/>
      <c r="G922" s="320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  <c r="DK922" s="54"/>
      <c r="DL922" s="54"/>
      <c r="DM922" s="54"/>
      <c r="DN922" s="54"/>
      <c r="DO922" s="54"/>
      <c r="DP922" s="54"/>
      <c r="DQ922" s="54"/>
      <c r="DR922" s="54"/>
      <c r="DS922" s="54"/>
      <c r="DT922" s="54"/>
      <c r="DU922" s="54"/>
      <c r="DV922" s="54"/>
      <c r="DW922" s="54"/>
      <c r="DX922" s="54"/>
      <c r="DY922" s="54"/>
      <c r="DZ922" s="54"/>
      <c r="EA922" s="54"/>
      <c r="EB922" s="54"/>
      <c r="EC922" s="54"/>
      <c r="ED922" s="54"/>
      <c r="EE922" s="54"/>
      <c r="EF922" s="54"/>
      <c r="EG922" s="54"/>
      <c r="EH922" s="54"/>
      <c r="EI922" s="54"/>
      <c r="EJ922" s="54"/>
      <c r="EK922" s="54"/>
      <c r="EL922" s="54"/>
      <c r="EM922" s="54"/>
      <c r="EN922" s="54"/>
      <c r="EO922" s="54"/>
      <c r="EP922" s="54"/>
      <c r="EQ922" s="54"/>
      <c r="ER922" s="54"/>
    </row>
    <row r="923" spans="1:148" x14ac:dyDescent="0.25">
      <c r="A923" s="76"/>
      <c r="B923" s="54"/>
      <c r="C923" s="54"/>
      <c r="D923" s="54"/>
      <c r="E923" s="54"/>
      <c r="F923" s="5"/>
      <c r="G923" s="320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  <c r="DK923" s="54"/>
      <c r="DL923" s="54"/>
      <c r="DM923" s="54"/>
      <c r="DN923" s="54"/>
      <c r="DO923" s="54"/>
      <c r="DP923" s="54"/>
      <c r="DQ923" s="54"/>
      <c r="DR923" s="54"/>
      <c r="DS923" s="54"/>
      <c r="DT923" s="54"/>
      <c r="DU923" s="54"/>
      <c r="DV923" s="54"/>
      <c r="DW923" s="54"/>
      <c r="DX923" s="54"/>
      <c r="DY923" s="54"/>
      <c r="DZ923" s="54"/>
      <c r="EA923" s="54"/>
      <c r="EB923" s="54"/>
      <c r="EC923" s="54"/>
      <c r="ED923" s="54"/>
      <c r="EE923" s="54"/>
      <c r="EF923" s="54"/>
      <c r="EG923" s="54"/>
      <c r="EH923" s="54"/>
      <c r="EI923" s="54"/>
      <c r="EJ923" s="54"/>
      <c r="EK923" s="54"/>
      <c r="EL923" s="54"/>
      <c r="EM923" s="54"/>
      <c r="EN923" s="54"/>
      <c r="EO923" s="54"/>
      <c r="EP923" s="54"/>
      <c r="EQ923" s="54"/>
      <c r="ER923" s="54"/>
    </row>
    <row r="924" spans="1:148" x14ac:dyDescent="0.25">
      <c r="A924" s="76"/>
      <c r="B924" s="54"/>
      <c r="C924" s="54"/>
      <c r="D924" s="54"/>
      <c r="E924" s="54"/>
      <c r="F924" s="5"/>
      <c r="G924" s="320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  <c r="DW924" s="54"/>
      <c r="DX924" s="54"/>
      <c r="DY924" s="54"/>
      <c r="DZ924" s="54"/>
      <c r="EA924" s="54"/>
      <c r="EB924" s="54"/>
      <c r="EC924" s="54"/>
      <c r="ED924" s="54"/>
      <c r="EE924" s="54"/>
      <c r="EF924" s="54"/>
      <c r="EG924" s="54"/>
      <c r="EH924" s="54"/>
      <c r="EI924" s="54"/>
      <c r="EJ924" s="54"/>
      <c r="EK924" s="54"/>
      <c r="EL924" s="54"/>
      <c r="EM924" s="54"/>
      <c r="EN924" s="54"/>
      <c r="EO924" s="54"/>
      <c r="EP924" s="54"/>
      <c r="EQ924" s="54"/>
      <c r="ER924" s="54"/>
    </row>
    <row r="925" spans="1:148" x14ac:dyDescent="0.25">
      <c r="A925" s="76"/>
      <c r="B925" s="54"/>
      <c r="C925" s="54"/>
      <c r="D925" s="54"/>
      <c r="E925" s="54"/>
      <c r="F925" s="5"/>
      <c r="G925" s="320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  <c r="DK925" s="54"/>
      <c r="DL925" s="54"/>
      <c r="DM925" s="54"/>
      <c r="DN925" s="54"/>
      <c r="DO925" s="54"/>
      <c r="DP925" s="54"/>
      <c r="DQ925" s="54"/>
      <c r="DR925" s="54"/>
      <c r="DS925" s="54"/>
      <c r="DT925" s="54"/>
      <c r="DU925" s="54"/>
      <c r="DV925" s="54"/>
      <c r="DW925" s="54"/>
      <c r="DX925" s="54"/>
      <c r="DY925" s="54"/>
      <c r="DZ925" s="54"/>
      <c r="EA925" s="54"/>
      <c r="EB925" s="54"/>
      <c r="EC925" s="54"/>
      <c r="ED925" s="54"/>
      <c r="EE925" s="54"/>
      <c r="EF925" s="54"/>
      <c r="EG925" s="54"/>
      <c r="EH925" s="54"/>
      <c r="EI925" s="54"/>
      <c r="EJ925" s="54"/>
      <c r="EK925" s="54"/>
      <c r="EL925" s="54"/>
      <c r="EM925" s="54"/>
      <c r="EN925" s="54"/>
      <c r="EO925" s="54"/>
      <c r="EP925" s="54"/>
      <c r="EQ925" s="54"/>
      <c r="ER925" s="54"/>
    </row>
    <row r="926" spans="1:148" x14ac:dyDescent="0.25">
      <c r="A926" s="76"/>
      <c r="B926" s="54"/>
      <c r="C926" s="54"/>
      <c r="D926" s="54"/>
      <c r="E926" s="54"/>
      <c r="F926" s="5"/>
      <c r="G926" s="320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  <c r="DK926" s="54"/>
      <c r="DL926" s="54"/>
      <c r="DM926" s="54"/>
      <c r="DN926" s="54"/>
      <c r="DO926" s="54"/>
      <c r="DP926" s="54"/>
      <c r="DQ926" s="54"/>
      <c r="DR926" s="54"/>
      <c r="DS926" s="54"/>
      <c r="DT926" s="54"/>
      <c r="DU926" s="54"/>
      <c r="DV926" s="54"/>
      <c r="DW926" s="54"/>
      <c r="DX926" s="54"/>
      <c r="DY926" s="54"/>
      <c r="DZ926" s="54"/>
      <c r="EA926" s="54"/>
      <c r="EB926" s="54"/>
      <c r="EC926" s="54"/>
      <c r="ED926" s="54"/>
      <c r="EE926" s="54"/>
      <c r="EF926" s="54"/>
      <c r="EG926" s="54"/>
      <c r="EH926" s="54"/>
      <c r="EI926" s="54"/>
      <c r="EJ926" s="54"/>
      <c r="EK926" s="54"/>
      <c r="EL926" s="54"/>
      <c r="EM926" s="54"/>
      <c r="EN926" s="54"/>
      <c r="EO926" s="54"/>
      <c r="EP926" s="54"/>
      <c r="EQ926" s="54"/>
      <c r="ER926" s="54"/>
    </row>
    <row r="927" spans="1:148" x14ac:dyDescent="0.25">
      <c r="A927" s="76"/>
      <c r="B927" s="54"/>
      <c r="C927" s="54"/>
      <c r="D927" s="54"/>
      <c r="E927" s="54"/>
      <c r="F927" s="5"/>
      <c r="G927" s="320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  <c r="DK927" s="54"/>
      <c r="DL927" s="54"/>
      <c r="DM927" s="54"/>
      <c r="DN927" s="54"/>
      <c r="DO927" s="54"/>
      <c r="DP927" s="54"/>
      <c r="DQ927" s="54"/>
      <c r="DR927" s="54"/>
      <c r="DS927" s="54"/>
      <c r="DT927" s="54"/>
      <c r="DU927" s="54"/>
      <c r="DV927" s="54"/>
      <c r="DW927" s="54"/>
      <c r="DX927" s="54"/>
      <c r="DY927" s="54"/>
      <c r="DZ927" s="54"/>
      <c r="EA927" s="54"/>
      <c r="EB927" s="54"/>
      <c r="EC927" s="54"/>
      <c r="ED927" s="54"/>
      <c r="EE927" s="54"/>
      <c r="EF927" s="54"/>
      <c r="EG927" s="54"/>
      <c r="EH927" s="54"/>
      <c r="EI927" s="54"/>
      <c r="EJ927" s="54"/>
      <c r="EK927" s="54"/>
      <c r="EL927" s="54"/>
      <c r="EM927" s="54"/>
      <c r="EN927" s="54"/>
      <c r="EO927" s="54"/>
      <c r="EP927" s="54"/>
      <c r="EQ927" s="54"/>
      <c r="ER927" s="54"/>
    </row>
    <row r="928" spans="1:148" x14ac:dyDescent="0.25">
      <c r="A928" s="76"/>
      <c r="B928" s="54"/>
      <c r="C928" s="54"/>
      <c r="D928" s="54"/>
      <c r="E928" s="54"/>
      <c r="F928" s="5"/>
      <c r="G928" s="320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  <c r="DW928" s="54"/>
      <c r="DX928" s="54"/>
      <c r="DY928" s="54"/>
      <c r="DZ928" s="54"/>
      <c r="EA928" s="54"/>
      <c r="EB928" s="54"/>
      <c r="EC928" s="54"/>
      <c r="ED928" s="54"/>
      <c r="EE928" s="54"/>
      <c r="EF928" s="54"/>
      <c r="EG928" s="54"/>
      <c r="EH928" s="54"/>
      <c r="EI928" s="54"/>
      <c r="EJ928" s="54"/>
      <c r="EK928" s="54"/>
      <c r="EL928" s="54"/>
      <c r="EM928" s="54"/>
      <c r="EN928" s="54"/>
      <c r="EO928" s="54"/>
      <c r="EP928" s="54"/>
      <c r="EQ928" s="54"/>
      <c r="ER928" s="54"/>
    </row>
    <row r="929" spans="1:148" x14ac:dyDescent="0.25">
      <c r="A929" s="76"/>
      <c r="B929" s="54"/>
      <c r="C929" s="54"/>
      <c r="D929" s="54"/>
      <c r="E929" s="54"/>
      <c r="F929" s="5"/>
      <c r="G929" s="320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  <c r="DK929" s="54"/>
      <c r="DL929" s="54"/>
      <c r="DM929" s="54"/>
      <c r="DN929" s="54"/>
      <c r="DO929" s="54"/>
      <c r="DP929" s="54"/>
      <c r="DQ929" s="54"/>
      <c r="DR929" s="54"/>
      <c r="DS929" s="54"/>
      <c r="DT929" s="54"/>
      <c r="DU929" s="54"/>
      <c r="DV929" s="54"/>
      <c r="DW929" s="54"/>
      <c r="DX929" s="54"/>
      <c r="DY929" s="54"/>
      <c r="DZ929" s="54"/>
      <c r="EA929" s="54"/>
      <c r="EB929" s="54"/>
      <c r="EC929" s="54"/>
      <c r="ED929" s="54"/>
      <c r="EE929" s="54"/>
      <c r="EF929" s="54"/>
      <c r="EG929" s="54"/>
      <c r="EH929" s="54"/>
      <c r="EI929" s="54"/>
      <c r="EJ929" s="54"/>
      <c r="EK929" s="54"/>
      <c r="EL929" s="54"/>
      <c r="EM929" s="54"/>
      <c r="EN929" s="54"/>
      <c r="EO929" s="54"/>
      <c r="EP929" s="54"/>
      <c r="EQ929" s="54"/>
      <c r="ER929" s="54"/>
    </row>
    <row r="930" spans="1:148" x14ac:dyDescent="0.25">
      <c r="A930" s="76"/>
      <c r="B930" s="54"/>
      <c r="C930" s="54"/>
      <c r="D930" s="54"/>
      <c r="E930" s="54"/>
      <c r="F930" s="5"/>
      <c r="G930" s="320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  <c r="DK930" s="54"/>
      <c r="DL930" s="54"/>
      <c r="DM930" s="54"/>
      <c r="DN930" s="54"/>
      <c r="DO930" s="54"/>
      <c r="DP930" s="54"/>
      <c r="DQ930" s="54"/>
      <c r="DR930" s="54"/>
      <c r="DS930" s="54"/>
      <c r="DT930" s="54"/>
      <c r="DU930" s="54"/>
      <c r="DV930" s="54"/>
      <c r="DW930" s="54"/>
      <c r="DX930" s="54"/>
      <c r="DY930" s="54"/>
      <c r="DZ930" s="54"/>
      <c r="EA930" s="54"/>
      <c r="EB930" s="54"/>
      <c r="EC930" s="54"/>
      <c r="ED930" s="54"/>
      <c r="EE930" s="54"/>
      <c r="EF930" s="54"/>
      <c r="EG930" s="54"/>
      <c r="EH930" s="54"/>
      <c r="EI930" s="54"/>
      <c r="EJ930" s="54"/>
      <c r="EK930" s="54"/>
      <c r="EL930" s="54"/>
      <c r="EM930" s="54"/>
      <c r="EN930" s="54"/>
      <c r="EO930" s="54"/>
      <c r="EP930" s="54"/>
      <c r="EQ930" s="54"/>
      <c r="ER930" s="54"/>
    </row>
    <row r="931" spans="1:148" x14ac:dyDescent="0.25">
      <c r="A931" s="76"/>
      <c r="B931" s="54"/>
      <c r="C931" s="54"/>
      <c r="D931" s="54"/>
      <c r="E931" s="54"/>
      <c r="F931" s="5"/>
      <c r="G931" s="320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  <c r="DK931" s="54"/>
      <c r="DL931" s="54"/>
      <c r="DM931" s="54"/>
      <c r="DN931" s="54"/>
      <c r="DO931" s="54"/>
      <c r="DP931" s="54"/>
      <c r="DQ931" s="54"/>
      <c r="DR931" s="54"/>
      <c r="DS931" s="54"/>
      <c r="DT931" s="54"/>
      <c r="DU931" s="54"/>
      <c r="DV931" s="54"/>
      <c r="DW931" s="54"/>
      <c r="DX931" s="54"/>
      <c r="DY931" s="54"/>
      <c r="DZ931" s="54"/>
      <c r="EA931" s="54"/>
      <c r="EB931" s="54"/>
      <c r="EC931" s="54"/>
      <c r="ED931" s="54"/>
      <c r="EE931" s="54"/>
      <c r="EF931" s="54"/>
      <c r="EG931" s="54"/>
      <c r="EH931" s="54"/>
      <c r="EI931" s="54"/>
      <c r="EJ931" s="54"/>
      <c r="EK931" s="54"/>
      <c r="EL931" s="54"/>
      <c r="EM931" s="54"/>
      <c r="EN931" s="54"/>
      <c r="EO931" s="54"/>
      <c r="EP931" s="54"/>
      <c r="EQ931" s="54"/>
      <c r="ER931" s="54"/>
    </row>
    <row r="932" spans="1:148" x14ac:dyDescent="0.25">
      <c r="A932" s="76"/>
      <c r="B932" s="54"/>
      <c r="C932" s="54"/>
      <c r="D932" s="54"/>
      <c r="E932" s="54"/>
      <c r="F932" s="5"/>
      <c r="G932" s="320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  <c r="DW932" s="54"/>
      <c r="DX932" s="54"/>
      <c r="DY932" s="54"/>
      <c r="DZ932" s="54"/>
      <c r="EA932" s="54"/>
      <c r="EB932" s="54"/>
      <c r="EC932" s="54"/>
      <c r="ED932" s="54"/>
      <c r="EE932" s="54"/>
      <c r="EF932" s="54"/>
      <c r="EG932" s="54"/>
      <c r="EH932" s="54"/>
      <c r="EI932" s="54"/>
      <c r="EJ932" s="54"/>
      <c r="EK932" s="54"/>
      <c r="EL932" s="54"/>
      <c r="EM932" s="54"/>
      <c r="EN932" s="54"/>
      <c r="EO932" s="54"/>
      <c r="EP932" s="54"/>
      <c r="EQ932" s="54"/>
      <c r="ER932" s="54"/>
    </row>
    <row r="933" spans="1:148" x14ac:dyDescent="0.25">
      <c r="A933" s="76"/>
      <c r="B933" s="54"/>
      <c r="C933" s="54"/>
      <c r="D933" s="54"/>
      <c r="E933" s="54"/>
      <c r="F933" s="5"/>
      <c r="G933" s="320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  <c r="DK933" s="54"/>
      <c r="DL933" s="54"/>
      <c r="DM933" s="54"/>
      <c r="DN933" s="54"/>
      <c r="DO933" s="54"/>
      <c r="DP933" s="54"/>
      <c r="DQ933" s="54"/>
      <c r="DR933" s="54"/>
      <c r="DS933" s="54"/>
      <c r="DT933" s="54"/>
      <c r="DU933" s="54"/>
      <c r="DV933" s="54"/>
      <c r="DW933" s="54"/>
      <c r="DX933" s="54"/>
      <c r="DY933" s="54"/>
      <c r="DZ933" s="54"/>
      <c r="EA933" s="54"/>
      <c r="EB933" s="54"/>
      <c r="EC933" s="54"/>
      <c r="ED933" s="54"/>
      <c r="EE933" s="54"/>
      <c r="EF933" s="54"/>
      <c r="EG933" s="54"/>
      <c r="EH933" s="54"/>
      <c r="EI933" s="54"/>
      <c r="EJ933" s="54"/>
      <c r="EK933" s="54"/>
      <c r="EL933" s="54"/>
      <c r="EM933" s="54"/>
      <c r="EN933" s="54"/>
      <c r="EO933" s="54"/>
      <c r="EP933" s="54"/>
      <c r="EQ933" s="54"/>
      <c r="ER933" s="54"/>
    </row>
    <row r="934" spans="1:148" x14ac:dyDescent="0.25">
      <c r="A934" s="76"/>
      <c r="B934" s="54"/>
      <c r="C934" s="54"/>
      <c r="D934" s="54"/>
      <c r="E934" s="54"/>
      <c r="F934" s="5"/>
      <c r="G934" s="320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  <c r="DK934" s="54"/>
      <c r="DL934" s="54"/>
      <c r="DM934" s="54"/>
      <c r="DN934" s="54"/>
      <c r="DO934" s="54"/>
      <c r="DP934" s="54"/>
      <c r="DQ934" s="54"/>
      <c r="DR934" s="54"/>
      <c r="DS934" s="54"/>
      <c r="DT934" s="54"/>
      <c r="DU934" s="54"/>
      <c r="DV934" s="54"/>
      <c r="DW934" s="54"/>
      <c r="DX934" s="54"/>
      <c r="DY934" s="54"/>
      <c r="DZ934" s="54"/>
      <c r="EA934" s="54"/>
      <c r="EB934" s="54"/>
      <c r="EC934" s="54"/>
      <c r="ED934" s="54"/>
      <c r="EE934" s="54"/>
      <c r="EF934" s="54"/>
      <c r="EG934" s="54"/>
      <c r="EH934" s="54"/>
      <c r="EI934" s="54"/>
      <c r="EJ934" s="54"/>
      <c r="EK934" s="54"/>
      <c r="EL934" s="54"/>
      <c r="EM934" s="54"/>
      <c r="EN934" s="54"/>
      <c r="EO934" s="54"/>
      <c r="EP934" s="54"/>
      <c r="EQ934" s="54"/>
      <c r="ER934" s="54"/>
    </row>
    <row r="935" spans="1:148" x14ac:dyDescent="0.25">
      <c r="A935" s="76"/>
      <c r="B935" s="54"/>
      <c r="C935" s="54"/>
      <c r="D935" s="54"/>
      <c r="E935" s="54"/>
      <c r="F935" s="5"/>
      <c r="G935" s="320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  <c r="DK935" s="54"/>
      <c r="DL935" s="54"/>
      <c r="DM935" s="54"/>
      <c r="DN935" s="54"/>
      <c r="DO935" s="54"/>
      <c r="DP935" s="54"/>
      <c r="DQ935" s="54"/>
      <c r="DR935" s="54"/>
      <c r="DS935" s="54"/>
      <c r="DT935" s="54"/>
      <c r="DU935" s="54"/>
      <c r="DV935" s="54"/>
      <c r="DW935" s="54"/>
      <c r="DX935" s="54"/>
      <c r="DY935" s="54"/>
      <c r="DZ935" s="54"/>
      <c r="EA935" s="54"/>
      <c r="EB935" s="54"/>
      <c r="EC935" s="54"/>
      <c r="ED935" s="54"/>
      <c r="EE935" s="54"/>
      <c r="EF935" s="54"/>
      <c r="EG935" s="54"/>
      <c r="EH935" s="54"/>
      <c r="EI935" s="54"/>
      <c r="EJ935" s="54"/>
      <c r="EK935" s="54"/>
      <c r="EL935" s="54"/>
      <c r="EM935" s="54"/>
      <c r="EN935" s="54"/>
      <c r="EO935" s="54"/>
      <c r="EP935" s="54"/>
      <c r="EQ935" s="54"/>
      <c r="ER935" s="54"/>
    </row>
    <row r="936" spans="1:148" x14ac:dyDescent="0.25">
      <c r="A936" s="76"/>
      <c r="B936" s="54"/>
      <c r="C936" s="54"/>
      <c r="D936" s="54"/>
      <c r="E936" s="54"/>
      <c r="F936" s="5"/>
      <c r="G936" s="320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  <c r="DW936" s="54"/>
      <c r="DX936" s="54"/>
      <c r="DY936" s="54"/>
      <c r="DZ936" s="54"/>
      <c r="EA936" s="54"/>
      <c r="EB936" s="54"/>
      <c r="EC936" s="54"/>
      <c r="ED936" s="54"/>
      <c r="EE936" s="54"/>
      <c r="EF936" s="54"/>
      <c r="EG936" s="54"/>
      <c r="EH936" s="54"/>
      <c r="EI936" s="54"/>
      <c r="EJ936" s="54"/>
      <c r="EK936" s="54"/>
      <c r="EL936" s="54"/>
      <c r="EM936" s="54"/>
      <c r="EN936" s="54"/>
      <c r="EO936" s="54"/>
      <c r="EP936" s="54"/>
      <c r="EQ936" s="54"/>
      <c r="ER936" s="54"/>
    </row>
    <row r="937" spans="1:148" x14ac:dyDescent="0.25">
      <c r="A937" s="76"/>
      <c r="B937" s="54"/>
      <c r="C937" s="54"/>
      <c r="D937" s="54"/>
      <c r="E937" s="54"/>
      <c r="F937" s="5"/>
      <c r="G937" s="320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  <c r="DK937" s="54"/>
      <c r="DL937" s="54"/>
      <c r="DM937" s="54"/>
      <c r="DN937" s="54"/>
      <c r="DO937" s="54"/>
      <c r="DP937" s="54"/>
      <c r="DQ937" s="54"/>
      <c r="DR937" s="54"/>
      <c r="DS937" s="54"/>
      <c r="DT937" s="54"/>
      <c r="DU937" s="54"/>
      <c r="DV937" s="54"/>
      <c r="DW937" s="54"/>
      <c r="DX937" s="54"/>
      <c r="DY937" s="54"/>
      <c r="DZ937" s="54"/>
      <c r="EA937" s="54"/>
      <c r="EB937" s="54"/>
      <c r="EC937" s="54"/>
      <c r="ED937" s="54"/>
      <c r="EE937" s="54"/>
      <c r="EF937" s="54"/>
      <c r="EG937" s="54"/>
      <c r="EH937" s="54"/>
      <c r="EI937" s="54"/>
      <c r="EJ937" s="54"/>
      <c r="EK937" s="54"/>
      <c r="EL937" s="54"/>
      <c r="EM937" s="54"/>
      <c r="EN937" s="54"/>
      <c r="EO937" s="54"/>
      <c r="EP937" s="54"/>
      <c r="EQ937" s="54"/>
      <c r="ER937" s="54"/>
    </row>
    <row r="938" spans="1:148" x14ac:dyDescent="0.25">
      <c r="A938" s="76"/>
      <c r="B938" s="54"/>
      <c r="C938" s="54"/>
      <c r="D938" s="54"/>
      <c r="E938" s="54"/>
      <c r="F938" s="5"/>
      <c r="G938" s="320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  <c r="DK938" s="54"/>
      <c r="DL938" s="54"/>
      <c r="DM938" s="54"/>
      <c r="DN938" s="54"/>
      <c r="DO938" s="54"/>
      <c r="DP938" s="54"/>
      <c r="DQ938" s="54"/>
      <c r="DR938" s="54"/>
      <c r="DS938" s="54"/>
      <c r="DT938" s="54"/>
      <c r="DU938" s="54"/>
      <c r="DV938" s="54"/>
      <c r="DW938" s="54"/>
      <c r="DX938" s="54"/>
      <c r="DY938" s="54"/>
      <c r="DZ938" s="54"/>
      <c r="EA938" s="54"/>
      <c r="EB938" s="54"/>
      <c r="EC938" s="54"/>
      <c r="ED938" s="54"/>
      <c r="EE938" s="54"/>
      <c r="EF938" s="54"/>
      <c r="EG938" s="54"/>
      <c r="EH938" s="54"/>
      <c r="EI938" s="54"/>
      <c r="EJ938" s="54"/>
      <c r="EK938" s="54"/>
      <c r="EL938" s="54"/>
      <c r="EM938" s="54"/>
      <c r="EN938" s="54"/>
      <c r="EO938" s="54"/>
      <c r="EP938" s="54"/>
      <c r="EQ938" s="54"/>
      <c r="ER938" s="54"/>
    </row>
    <row r="939" spans="1:148" x14ac:dyDescent="0.25">
      <c r="A939" s="76"/>
      <c r="B939" s="54"/>
      <c r="C939" s="54"/>
      <c r="D939" s="54"/>
      <c r="E939" s="54"/>
      <c r="F939" s="5"/>
      <c r="G939" s="320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  <c r="DK939" s="54"/>
      <c r="DL939" s="54"/>
      <c r="DM939" s="54"/>
      <c r="DN939" s="54"/>
      <c r="DO939" s="54"/>
      <c r="DP939" s="54"/>
      <c r="DQ939" s="54"/>
      <c r="DR939" s="54"/>
      <c r="DS939" s="54"/>
      <c r="DT939" s="54"/>
      <c r="DU939" s="54"/>
      <c r="DV939" s="54"/>
      <c r="DW939" s="54"/>
      <c r="DX939" s="54"/>
      <c r="DY939" s="54"/>
      <c r="DZ939" s="54"/>
      <c r="EA939" s="54"/>
      <c r="EB939" s="54"/>
      <c r="EC939" s="54"/>
      <c r="ED939" s="54"/>
      <c r="EE939" s="54"/>
      <c r="EF939" s="54"/>
      <c r="EG939" s="54"/>
      <c r="EH939" s="54"/>
      <c r="EI939" s="54"/>
      <c r="EJ939" s="54"/>
      <c r="EK939" s="54"/>
      <c r="EL939" s="54"/>
      <c r="EM939" s="54"/>
      <c r="EN939" s="54"/>
      <c r="EO939" s="54"/>
      <c r="EP939" s="54"/>
      <c r="EQ939" s="54"/>
      <c r="ER939" s="54"/>
    </row>
    <row r="940" spans="1:148" x14ac:dyDescent="0.25">
      <c r="A940" s="76"/>
      <c r="B940" s="54"/>
      <c r="C940" s="54"/>
      <c r="D940" s="54"/>
      <c r="E940" s="54"/>
      <c r="F940" s="5"/>
      <c r="G940" s="320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  <c r="DW940" s="54"/>
      <c r="DX940" s="54"/>
      <c r="DY940" s="54"/>
      <c r="DZ940" s="54"/>
      <c r="EA940" s="54"/>
      <c r="EB940" s="54"/>
      <c r="EC940" s="54"/>
      <c r="ED940" s="54"/>
      <c r="EE940" s="54"/>
      <c r="EF940" s="54"/>
      <c r="EG940" s="54"/>
      <c r="EH940" s="54"/>
      <c r="EI940" s="54"/>
      <c r="EJ940" s="54"/>
      <c r="EK940" s="54"/>
      <c r="EL940" s="54"/>
      <c r="EM940" s="54"/>
      <c r="EN940" s="54"/>
      <c r="EO940" s="54"/>
      <c r="EP940" s="54"/>
      <c r="EQ940" s="54"/>
      <c r="ER940" s="54"/>
    </row>
    <row r="941" spans="1:148" x14ac:dyDescent="0.25">
      <c r="A941" s="76"/>
      <c r="B941" s="54"/>
      <c r="C941" s="54"/>
      <c r="D941" s="54"/>
      <c r="E941" s="54"/>
      <c r="F941" s="5"/>
      <c r="G941" s="320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  <c r="DK941" s="54"/>
      <c r="DL941" s="54"/>
      <c r="DM941" s="54"/>
      <c r="DN941" s="54"/>
      <c r="DO941" s="54"/>
      <c r="DP941" s="54"/>
      <c r="DQ941" s="54"/>
      <c r="DR941" s="54"/>
      <c r="DS941" s="54"/>
      <c r="DT941" s="54"/>
      <c r="DU941" s="54"/>
      <c r="DV941" s="54"/>
      <c r="DW941" s="54"/>
      <c r="DX941" s="54"/>
      <c r="DY941" s="54"/>
      <c r="DZ941" s="54"/>
      <c r="EA941" s="54"/>
      <c r="EB941" s="54"/>
      <c r="EC941" s="54"/>
      <c r="ED941" s="54"/>
      <c r="EE941" s="54"/>
      <c r="EF941" s="54"/>
      <c r="EG941" s="54"/>
      <c r="EH941" s="54"/>
      <c r="EI941" s="54"/>
      <c r="EJ941" s="54"/>
      <c r="EK941" s="54"/>
      <c r="EL941" s="54"/>
      <c r="EM941" s="54"/>
      <c r="EN941" s="54"/>
      <c r="EO941" s="54"/>
      <c r="EP941" s="54"/>
      <c r="EQ941" s="54"/>
      <c r="ER941" s="54"/>
    </row>
    <row r="942" spans="1:148" x14ac:dyDescent="0.25">
      <c r="A942" s="76"/>
      <c r="B942" s="54"/>
      <c r="C942" s="54"/>
      <c r="D942" s="54"/>
      <c r="E942" s="54"/>
      <c r="F942" s="5"/>
      <c r="G942" s="320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  <c r="DK942" s="54"/>
      <c r="DL942" s="54"/>
      <c r="DM942" s="54"/>
      <c r="DN942" s="54"/>
      <c r="DO942" s="54"/>
      <c r="DP942" s="54"/>
      <c r="DQ942" s="54"/>
      <c r="DR942" s="54"/>
      <c r="DS942" s="54"/>
      <c r="DT942" s="54"/>
      <c r="DU942" s="54"/>
      <c r="DV942" s="54"/>
      <c r="DW942" s="54"/>
      <c r="DX942" s="54"/>
      <c r="DY942" s="54"/>
      <c r="DZ942" s="54"/>
      <c r="EA942" s="54"/>
      <c r="EB942" s="54"/>
      <c r="EC942" s="54"/>
      <c r="ED942" s="54"/>
      <c r="EE942" s="54"/>
      <c r="EF942" s="54"/>
      <c r="EG942" s="54"/>
      <c r="EH942" s="54"/>
      <c r="EI942" s="54"/>
      <c r="EJ942" s="54"/>
      <c r="EK942" s="54"/>
      <c r="EL942" s="54"/>
      <c r="EM942" s="54"/>
      <c r="EN942" s="54"/>
      <c r="EO942" s="54"/>
      <c r="EP942" s="54"/>
      <c r="EQ942" s="54"/>
      <c r="ER942" s="54"/>
    </row>
    <row r="943" spans="1:148" x14ac:dyDescent="0.25">
      <c r="A943" s="76"/>
      <c r="B943" s="54"/>
      <c r="C943" s="54"/>
      <c r="D943" s="54"/>
      <c r="E943" s="54"/>
      <c r="F943" s="5"/>
      <c r="G943" s="320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  <c r="DK943" s="54"/>
      <c r="DL943" s="54"/>
      <c r="DM943" s="54"/>
      <c r="DN943" s="54"/>
      <c r="DO943" s="54"/>
      <c r="DP943" s="54"/>
      <c r="DQ943" s="54"/>
      <c r="DR943" s="54"/>
      <c r="DS943" s="54"/>
      <c r="DT943" s="54"/>
      <c r="DU943" s="54"/>
      <c r="DV943" s="54"/>
      <c r="DW943" s="54"/>
      <c r="DX943" s="54"/>
      <c r="DY943" s="54"/>
      <c r="DZ943" s="54"/>
      <c r="EA943" s="54"/>
      <c r="EB943" s="54"/>
      <c r="EC943" s="54"/>
      <c r="ED943" s="54"/>
      <c r="EE943" s="54"/>
      <c r="EF943" s="54"/>
      <c r="EG943" s="54"/>
      <c r="EH943" s="54"/>
      <c r="EI943" s="54"/>
      <c r="EJ943" s="54"/>
      <c r="EK943" s="54"/>
      <c r="EL943" s="54"/>
      <c r="EM943" s="54"/>
      <c r="EN943" s="54"/>
      <c r="EO943" s="54"/>
      <c r="EP943" s="54"/>
      <c r="EQ943" s="54"/>
      <c r="ER943" s="54"/>
    </row>
    <row r="944" spans="1:148" x14ac:dyDescent="0.25">
      <c r="A944" s="76"/>
      <c r="B944" s="54"/>
      <c r="C944" s="54"/>
      <c r="D944" s="54"/>
      <c r="E944" s="54"/>
      <c r="F944" s="5"/>
      <c r="G944" s="320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  <c r="DW944" s="54"/>
      <c r="DX944" s="54"/>
      <c r="DY944" s="54"/>
      <c r="DZ944" s="54"/>
      <c r="EA944" s="54"/>
      <c r="EB944" s="54"/>
      <c r="EC944" s="54"/>
      <c r="ED944" s="54"/>
      <c r="EE944" s="54"/>
      <c r="EF944" s="54"/>
      <c r="EG944" s="54"/>
      <c r="EH944" s="54"/>
      <c r="EI944" s="54"/>
      <c r="EJ944" s="54"/>
      <c r="EK944" s="54"/>
      <c r="EL944" s="54"/>
      <c r="EM944" s="54"/>
      <c r="EN944" s="54"/>
      <c r="EO944" s="54"/>
      <c r="EP944" s="54"/>
      <c r="EQ944" s="54"/>
      <c r="ER944" s="54"/>
    </row>
    <row r="945" spans="1:148" x14ac:dyDescent="0.25">
      <c r="A945" s="76"/>
      <c r="B945" s="54"/>
      <c r="C945" s="54"/>
      <c r="D945" s="54"/>
      <c r="E945" s="54"/>
      <c r="F945" s="5"/>
      <c r="G945" s="320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  <c r="DK945" s="54"/>
      <c r="DL945" s="54"/>
      <c r="DM945" s="54"/>
      <c r="DN945" s="54"/>
      <c r="DO945" s="54"/>
      <c r="DP945" s="54"/>
      <c r="DQ945" s="54"/>
      <c r="DR945" s="54"/>
      <c r="DS945" s="54"/>
      <c r="DT945" s="54"/>
      <c r="DU945" s="54"/>
      <c r="DV945" s="54"/>
      <c r="DW945" s="54"/>
      <c r="DX945" s="54"/>
      <c r="DY945" s="54"/>
      <c r="DZ945" s="54"/>
      <c r="EA945" s="54"/>
      <c r="EB945" s="54"/>
      <c r="EC945" s="54"/>
      <c r="ED945" s="54"/>
      <c r="EE945" s="54"/>
      <c r="EF945" s="54"/>
      <c r="EG945" s="54"/>
      <c r="EH945" s="54"/>
      <c r="EI945" s="54"/>
      <c r="EJ945" s="54"/>
      <c r="EK945" s="54"/>
      <c r="EL945" s="54"/>
      <c r="EM945" s="54"/>
      <c r="EN945" s="54"/>
      <c r="EO945" s="54"/>
      <c r="EP945" s="54"/>
      <c r="EQ945" s="54"/>
      <c r="ER945" s="54"/>
    </row>
    <row r="946" spans="1:148" x14ac:dyDescent="0.25">
      <c r="A946" s="76"/>
      <c r="B946" s="54"/>
      <c r="C946" s="54"/>
      <c r="D946" s="54"/>
      <c r="E946" s="54"/>
      <c r="F946" s="5"/>
      <c r="G946" s="320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  <c r="DK946" s="54"/>
      <c r="DL946" s="54"/>
      <c r="DM946" s="54"/>
      <c r="DN946" s="54"/>
      <c r="DO946" s="54"/>
      <c r="DP946" s="54"/>
      <c r="DQ946" s="54"/>
      <c r="DR946" s="54"/>
      <c r="DS946" s="54"/>
      <c r="DT946" s="54"/>
      <c r="DU946" s="54"/>
      <c r="DV946" s="54"/>
      <c r="DW946" s="54"/>
      <c r="DX946" s="54"/>
      <c r="DY946" s="54"/>
      <c r="DZ946" s="54"/>
      <c r="EA946" s="54"/>
      <c r="EB946" s="54"/>
      <c r="EC946" s="54"/>
      <c r="ED946" s="54"/>
      <c r="EE946" s="54"/>
      <c r="EF946" s="54"/>
      <c r="EG946" s="54"/>
      <c r="EH946" s="54"/>
      <c r="EI946" s="54"/>
      <c r="EJ946" s="54"/>
      <c r="EK946" s="54"/>
      <c r="EL946" s="54"/>
      <c r="EM946" s="54"/>
      <c r="EN946" s="54"/>
      <c r="EO946" s="54"/>
      <c r="EP946" s="54"/>
      <c r="EQ946" s="54"/>
      <c r="ER946" s="54"/>
    </row>
    <row r="947" spans="1:148" x14ac:dyDescent="0.25">
      <c r="A947" s="76"/>
      <c r="B947" s="54"/>
      <c r="C947" s="54"/>
      <c r="D947" s="54"/>
      <c r="E947" s="54"/>
      <c r="F947" s="5"/>
      <c r="G947" s="320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  <c r="DK947" s="54"/>
      <c r="DL947" s="54"/>
      <c r="DM947" s="54"/>
      <c r="DN947" s="54"/>
      <c r="DO947" s="54"/>
      <c r="DP947" s="54"/>
      <c r="DQ947" s="54"/>
      <c r="DR947" s="54"/>
      <c r="DS947" s="54"/>
      <c r="DT947" s="54"/>
      <c r="DU947" s="54"/>
      <c r="DV947" s="54"/>
      <c r="DW947" s="54"/>
      <c r="DX947" s="54"/>
      <c r="DY947" s="54"/>
      <c r="DZ947" s="54"/>
      <c r="EA947" s="54"/>
      <c r="EB947" s="54"/>
      <c r="EC947" s="54"/>
      <c r="ED947" s="54"/>
      <c r="EE947" s="54"/>
      <c r="EF947" s="54"/>
      <c r="EG947" s="54"/>
      <c r="EH947" s="54"/>
      <c r="EI947" s="54"/>
      <c r="EJ947" s="54"/>
      <c r="EK947" s="54"/>
      <c r="EL947" s="54"/>
      <c r="EM947" s="54"/>
      <c r="EN947" s="54"/>
      <c r="EO947" s="54"/>
      <c r="EP947" s="54"/>
      <c r="EQ947" s="54"/>
      <c r="ER947" s="54"/>
    </row>
    <row r="948" spans="1:148" x14ac:dyDescent="0.25">
      <c r="A948" s="76"/>
      <c r="B948" s="54"/>
      <c r="C948" s="54"/>
      <c r="D948" s="54"/>
      <c r="E948" s="54"/>
      <c r="F948" s="5"/>
      <c r="G948" s="320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  <c r="DW948" s="54"/>
      <c r="DX948" s="54"/>
      <c r="DY948" s="54"/>
      <c r="DZ948" s="54"/>
      <c r="EA948" s="54"/>
      <c r="EB948" s="54"/>
      <c r="EC948" s="54"/>
      <c r="ED948" s="54"/>
      <c r="EE948" s="54"/>
      <c r="EF948" s="54"/>
      <c r="EG948" s="54"/>
      <c r="EH948" s="54"/>
      <c r="EI948" s="54"/>
      <c r="EJ948" s="54"/>
      <c r="EK948" s="54"/>
      <c r="EL948" s="54"/>
      <c r="EM948" s="54"/>
      <c r="EN948" s="54"/>
      <c r="EO948" s="54"/>
      <c r="EP948" s="54"/>
      <c r="EQ948" s="54"/>
      <c r="ER948" s="54"/>
    </row>
    <row r="949" spans="1:148" x14ac:dyDescent="0.25">
      <c r="A949" s="76"/>
      <c r="B949" s="54"/>
      <c r="C949" s="54"/>
      <c r="D949" s="54"/>
      <c r="E949" s="54"/>
      <c r="F949" s="5"/>
      <c r="G949" s="320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  <c r="DK949" s="54"/>
      <c r="DL949" s="54"/>
      <c r="DM949" s="54"/>
      <c r="DN949" s="54"/>
      <c r="DO949" s="54"/>
      <c r="DP949" s="54"/>
      <c r="DQ949" s="54"/>
      <c r="DR949" s="54"/>
      <c r="DS949" s="54"/>
      <c r="DT949" s="54"/>
      <c r="DU949" s="54"/>
      <c r="DV949" s="54"/>
      <c r="DW949" s="54"/>
      <c r="DX949" s="54"/>
      <c r="DY949" s="54"/>
      <c r="DZ949" s="54"/>
      <c r="EA949" s="54"/>
      <c r="EB949" s="54"/>
      <c r="EC949" s="54"/>
      <c r="ED949" s="54"/>
      <c r="EE949" s="54"/>
      <c r="EF949" s="54"/>
      <c r="EG949" s="54"/>
      <c r="EH949" s="54"/>
      <c r="EI949" s="54"/>
      <c r="EJ949" s="54"/>
      <c r="EK949" s="54"/>
      <c r="EL949" s="54"/>
      <c r="EM949" s="54"/>
      <c r="EN949" s="54"/>
      <c r="EO949" s="54"/>
      <c r="EP949" s="54"/>
      <c r="EQ949" s="54"/>
      <c r="ER949" s="54"/>
    </row>
    <row r="950" spans="1:148" x14ac:dyDescent="0.25">
      <c r="A950" s="76"/>
      <c r="B950" s="54"/>
      <c r="C950" s="54"/>
      <c r="D950" s="54"/>
      <c r="E950" s="54"/>
      <c r="F950" s="5"/>
      <c r="G950" s="320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  <c r="DK950" s="54"/>
      <c r="DL950" s="54"/>
      <c r="DM950" s="54"/>
      <c r="DN950" s="54"/>
      <c r="DO950" s="54"/>
      <c r="DP950" s="54"/>
      <c r="DQ950" s="54"/>
      <c r="DR950" s="54"/>
      <c r="DS950" s="54"/>
      <c r="DT950" s="54"/>
      <c r="DU950" s="54"/>
      <c r="DV950" s="54"/>
      <c r="DW950" s="54"/>
      <c r="DX950" s="54"/>
      <c r="DY950" s="54"/>
      <c r="DZ950" s="54"/>
      <c r="EA950" s="54"/>
      <c r="EB950" s="54"/>
      <c r="EC950" s="54"/>
      <c r="ED950" s="54"/>
      <c r="EE950" s="54"/>
      <c r="EF950" s="54"/>
      <c r="EG950" s="54"/>
      <c r="EH950" s="54"/>
      <c r="EI950" s="54"/>
      <c r="EJ950" s="54"/>
      <c r="EK950" s="54"/>
      <c r="EL950" s="54"/>
      <c r="EM950" s="54"/>
      <c r="EN950" s="54"/>
      <c r="EO950" s="54"/>
      <c r="EP950" s="54"/>
      <c r="EQ950" s="54"/>
      <c r="ER950" s="54"/>
    </row>
    <row r="951" spans="1:148" x14ac:dyDescent="0.25">
      <c r="A951" s="76"/>
      <c r="B951" s="54"/>
      <c r="C951" s="54"/>
      <c r="D951" s="54"/>
      <c r="E951" s="54"/>
      <c r="F951" s="5"/>
      <c r="G951" s="320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  <c r="DK951" s="54"/>
      <c r="DL951" s="54"/>
      <c r="DM951" s="54"/>
      <c r="DN951" s="54"/>
      <c r="DO951" s="54"/>
      <c r="DP951" s="54"/>
      <c r="DQ951" s="54"/>
      <c r="DR951" s="54"/>
      <c r="DS951" s="54"/>
      <c r="DT951" s="54"/>
      <c r="DU951" s="54"/>
      <c r="DV951" s="54"/>
      <c r="DW951" s="54"/>
      <c r="DX951" s="54"/>
      <c r="DY951" s="54"/>
      <c r="DZ951" s="54"/>
      <c r="EA951" s="54"/>
      <c r="EB951" s="54"/>
      <c r="EC951" s="54"/>
      <c r="ED951" s="54"/>
      <c r="EE951" s="54"/>
      <c r="EF951" s="54"/>
      <c r="EG951" s="54"/>
      <c r="EH951" s="54"/>
      <c r="EI951" s="54"/>
      <c r="EJ951" s="54"/>
      <c r="EK951" s="54"/>
      <c r="EL951" s="54"/>
      <c r="EM951" s="54"/>
      <c r="EN951" s="54"/>
      <c r="EO951" s="54"/>
      <c r="EP951" s="54"/>
      <c r="EQ951" s="54"/>
      <c r="ER951" s="54"/>
    </row>
    <row r="952" spans="1:148" x14ac:dyDescent="0.25">
      <c r="A952" s="76"/>
      <c r="B952" s="54"/>
      <c r="C952" s="54"/>
      <c r="D952" s="54"/>
      <c r="E952" s="54"/>
      <c r="F952" s="5"/>
      <c r="G952" s="320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  <c r="DW952" s="54"/>
      <c r="DX952" s="54"/>
      <c r="DY952" s="54"/>
      <c r="DZ952" s="54"/>
      <c r="EA952" s="54"/>
      <c r="EB952" s="54"/>
      <c r="EC952" s="54"/>
      <c r="ED952" s="54"/>
      <c r="EE952" s="54"/>
      <c r="EF952" s="54"/>
      <c r="EG952" s="54"/>
      <c r="EH952" s="54"/>
      <c r="EI952" s="54"/>
      <c r="EJ952" s="54"/>
      <c r="EK952" s="54"/>
      <c r="EL952" s="54"/>
      <c r="EM952" s="54"/>
      <c r="EN952" s="54"/>
      <c r="EO952" s="54"/>
      <c r="EP952" s="54"/>
      <c r="EQ952" s="54"/>
      <c r="ER952" s="54"/>
    </row>
    <row r="953" spans="1:148" x14ac:dyDescent="0.25">
      <c r="A953" s="76"/>
      <c r="B953" s="54"/>
      <c r="C953" s="54"/>
      <c r="D953" s="54"/>
      <c r="E953" s="54"/>
      <c r="F953" s="5"/>
      <c r="G953" s="320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  <c r="DK953" s="54"/>
      <c r="DL953" s="54"/>
      <c r="DM953" s="54"/>
      <c r="DN953" s="54"/>
      <c r="DO953" s="54"/>
      <c r="DP953" s="54"/>
      <c r="DQ953" s="54"/>
      <c r="DR953" s="54"/>
      <c r="DS953" s="54"/>
      <c r="DT953" s="54"/>
      <c r="DU953" s="54"/>
      <c r="DV953" s="54"/>
      <c r="DW953" s="54"/>
      <c r="DX953" s="54"/>
      <c r="DY953" s="54"/>
      <c r="DZ953" s="54"/>
      <c r="EA953" s="54"/>
      <c r="EB953" s="54"/>
      <c r="EC953" s="54"/>
      <c r="ED953" s="54"/>
      <c r="EE953" s="54"/>
      <c r="EF953" s="54"/>
      <c r="EG953" s="54"/>
      <c r="EH953" s="54"/>
      <c r="EI953" s="54"/>
      <c r="EJ953" s="54"/>
      <c r="EK953" s="54"/>
      <c r="EL953" s="54"/>
      <c r="EM953" s="54"/>
      <c r="EN953" s="54"/>
      <c r="EO953" s="54"/>
      <c r="EP953" s="54"/>
      <c r="EQ953" s="54"/>
      <c r="ER953" s="54"/>
    </row>
    <row r="954" spans="1:148" x14ac:dyDescent="0.25">
      <c r="A954" s="76"/>
      <c r="B954" s="54"/>
      <c r="C954" s="54"/>
      <c r="D954" s="54"/>
      <c r="E954" s="54"/>
      <c r="F954" s="5"/>
      <c r="G954" s="320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  <c r="DK954" s="54"/>
      <c r="DL954" s="54"/>
      <c r="DM954" s="54"/>
      <c r="DN954" s="54"/>
      <c r="DO954" s="54"/>
      <c r="DP954" s="54"/>
      <c r="DQ954" s="54"/>
      <c r="DR954" s="54"/>
      <c r="DS954" s="54"/>
      <c r="DT954" s="54"/>
      <c r="DU954" s="54"/>
      <c r="DV954" s="54"/>
      <c r="DW954" s="54"/>
      <c r="DX954" s="54"/>
      <c r="DY954" s="54"/>
      <c r="DZ954" s="54"/>
      <c r="EA954" s="54"/>
      <c r="EB954" s="54"/>
      <c r="EC954" s="54"/>
      <c r="ED954" s="54"/>
      <c r="EE954" s="54"/>
      <c r="EF954" s="54"/>
      <c r="EG954" s="54"/>
      <c r="EH954" s="54"/>
      <c r="EI954" s="54"/>
      <c r="EJ954" s="54"/>
      <c r="EK954" s="54"/>
      <c r="EL954" s="54"/>
      <c r="EM954" s="54"/>
      <c r="EN954" s="54"/>
      <c r="EO954" s="54"/>
      <c r="EP954" s="54"/>
      <c r="EQ954" s="54"/>
      <c r="ER954" s="54"/>
    </row>
    <row r="955" spans="1:148" x14ac:dyDescent="0.25">
      <c r="A955" s="76"/>
      <c r="B955" s="54"/>
      <c r="C955" s="54"/>
      <c r="D955" s="54"/>
      <c r="E955" s="54"/>
      <c r="F955" s="5"/>
      <c r="G955" s="320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  <c r="DK955" s="54"/>
      <c r="DL955" s="54"/>
      <c r="DM955" s="54"/>
      <c r="DN955" s="54"/>
      <c r="DO955" s="54"/>
      <c r="DP955" s="54"/>
      <c r="DQ955" s="54"/>
      <c r="DR955" s="54"/>
      <c r="DS955" s="54"/>
      <c r="DT955" s="54"/>
      <c r="DU955" s="54"/>
      <c r="DV955" s="54"/>
      <c r="DW955" s="54"/>
      <c r="DX955" s="54"/>
      <c r="DY955" s="54"/>
      <c r="DZ955" s="54"/>
      <c r="EA955" s="54"/>
      <c r="EB955" s="54"/>
      <c r="EC955" s="54"/>
      <c r="ED955" s="54"/>
      <c r="EE955" s="54"/>
      <c r="EF955" s="54"/>
      <c r="EG955" s="54"/>
      <c r="EH955" s="54"/>
      <c r="EI955" s="54"/>
      <c r="EJ955" s="54"/>
      <c r="EK955" s="54"/>
      <c r="EL955" s="54"/>
      <c r="EM955" s="54"/>
      <c r="EN955" s="54"/>
      <c r="EO955" s="54"/>
      <c r="EP955" s="54"/>
      <c r="EQ955" s="54"/>
      <c r="ER955" s="54"/>
    </row>
    <row r="956" spans="1:148" x14ac:dyDescent="0.25">
      <c r="A956" s="76"/>
      <c r="B956" s="54"/>
      <c r="C956" s="54"/>
      <c r="D956" s="54"/>
      <c r="E956" s="54"/>
      <c r="F956" s="5"/>
      <c r="G956" s="320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  <c r="DW956" s="54"/>
      <c r="DX956" s="54"/>
      <c r="DY956" s="54"/>
      <c r="DZ956" s="54"/>
      <c r="EA956" s="54"/>
      <c r="EB956" s="54"/>
      <c r="EC956" s="54"/>
      <c r="ED956" s="54"/>
      <c r="EE956" s="54"/>
      <c r="EF956" s="54"/>
      <c r="EG956" s="54"/>
      <c r="EH956" s="54"/>
      <c r="EI956" s="54"/>
      <c r="EJ956" s="54"/>
      <c r="EK956" s="54"/>
      <c r="EL956" s="54"/>
      <c r="EM956" s="54"/>
      <c r="EN956" s="54"/>
      <c r="EO956" s="54"/>
      <c r="EP956" s="54"/>
      <c r="EQ956" s="54"/>
      <c r="ER956" s="54"/>
    </row>
    <row r="957" spans="1:148" x14ac:dyDescent="0.25">
      <c r="A957" s="76"/>
      <c r="B957" s="54"/>
      <c r="C957" s="54"/>
      <c r="D957" s="54"/>
      <c r="E957" s="54"/>
      <c r="F957" s="5"/>
      <c r="G957" s="320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  <c r="DK957" s="54"/>
      <c r="DL957" s="54"/>
      <c r="DM957" s="54"/>
      <c r="DN957" s="54"/>
      <c r="DO957" s="54"/>
      <c r="DP957" s="54"/>
      <c r="DQ957" s="54"/>
      <c r="DR957" s="54"/>
      <c r="DS957" s="54"/>
      <c r="DT957" s="54"/>
      <c r="DU957" s="54"/>
      <c r="DV957" s="54"/>
      <c r="DW957" s="54"/>
      <c r="DX957" s="54"/>
      <c r="DY957" s="54"/>
      <c r="DZ957" s="54"/>
      <c r="EA957" s="54"/>
      <c r="EB957" s="54"/>
      <c r="EC957" s="54"/>
      <c r="ED957" s="54"/>
      <c r="EE957" s="54"/>
      <c r="EF957" s="54"/>
      <c r="EG957" s="54"/>
      <c r="EH957" s="54"/>
      <c r="EI957" s="54"/>
      <c r="EJ957" s="54"/>
      <c r="EK957" s="54"/>
      <c r="EL957" s="54"/>
      <c r="EM957" s="54"/>
      <c r="EN957" s="54"/>
      <c r="EO957" s="54"/>
      <c r="EP957" s="54"/>
      <c r="EQ957" s="54"/>
      <c r="ER957" s="54"/>
    </row>
    <row r="958" spans="1:148" x14ac:dyDescent="0.25">
      <c r="A958" s="76"/>
      <c r="B958" s="54"/>
      <c r="C958" s="54"/>
      <c r="D958" s="54"/>
      <c r="E958" s="54"/>
      <c r="F958" s="5"/>
      <c r="G958" s="320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  <c r="DK958" s="54"/>
      <c r="DL958" s="54"/>
      <c r="DM958" s="54"/>
      <c r="DN958" s="54"/>
      <c r="DO958" s="54"/>
      <c r="DP958" s="54"/>
      <c r="DQ958" s="54"/>
      <c r="DR958" s="54"/>
      <c r="DS958" s="54"/>
      <c r="DT958" s="54"/>
      <c r="DU958" s="54"/>
      <c r="DV958" s="54"/>
      <c r="DW958" s="54"/>
      <c r="DX958" s="54"/>
      <c r="DY958" s="54"/>
      <c r="DZ958" s="54"/>
      <c r="EA958" s="54"/>
      <c r="EB958" s="54"/>
      <c r="EC958" s="54"/>
      <c r="ED958" s="54"/>
      <c r="EE958" s="54"/>
      <c r="EF958" s="54"/>
      <c r="EG958" s="54"/>
      <c r="EH958" s="54"/>
      <c r="EI958" s="54"/>
      <c r="EJ958" s="54"/>
      <c r="EK958" s="54"/>
      <c r="EL958" s="54"/>
      <c r="EM958" s="54"/>
      <c r="EN958" s="54"/>
      <c r="EO958" s="54"/>
      <c r="EP958" s="54"/>
      <c r="EQ958" s="54"/>
      <c r="ER958" s="54"/>
    </row>
    <row r="959" spans="1:148" x14ac:dyDescent="0.25">
      <c r="A959" s="76"/>
      <c r="B959" s="54"/>
      <c r="C959" s="54"/>
      <c r="D959" s="54"/>
      <c r="E959" s="54"/>
      <c r="F959" s="5"/>
      <c r="G959" s="320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  <c r="BV959" s="54"/>
      <c r="BW959" s="54"/>
      <c r="BX959" s="54"/>
      <c r="BY959" s="54"/>
      <c r="BZ959" s="54"/>
      <c r="CA959" s="54"/>
      <c r="CB959" s="54"/>
      <c r="CC959" s="54"/>
      <c r="CD959" s="54"/>
      <c r="CE959" s="54"/>
      <c r="CF959" s="54"/>
      <c r="CG959" s="54"/>
      <c r="CH959" s="54"/>
      <c r="CI959" s="54"/>
      <c r="CJ959" s="54"/>
      <c r="CK959" s="54"/>
      <c r="CL959" s="54"/>
      <c r="CM959" s="54"/>
      <c r="CN959" s="54"/>
      <c r="CO959" s="54"/>
      <c r="CP959" s="54"/>
      <c r="CQ959" s="54"/>
      <c r="CR959" s="54"/>
      <c r="CS959" s="54"/>
      <c r="CT959" s="54"/>
      <c r="CU959" s="54"/>
      <c r="CV959" s="54"/>
      <c r="CW959" s="54"/>
      <c r="CX959" s="54"/>
      <c r="CY959" s="54"/>
      <c r="CZ959" s="54"/>
      <c r="DA959" s="54"/>
      <c r="DB959" s="54"/>
      <c r="DC959" s="54"/>
      <c r="DD959" s="54"/>
      <c r="DE959" s="54"/>
      <c r="DF959" s="54"/>
      <c r="DG959" s="54"/>
      <c r="DH959" s="54"/>
      <c r="DI959" s="54"/>
      <c r="DJ959" s="54"/>
      <c r="DK959" s="54"/>
      <c r="DL959" s="54"/>
      <c r="DM959" s="54"/>
      <c r="DN959" s="54"/>
      <c r="DO959" s="54"/>
      <c r="DP959" s="54"/>
      <c r="DQ959" s="54"/>
      <c r="DR959" s="54"/>
      <c r="DS959" s="54"/>
      <c r="DT959" s="54"/>
      <c r="DU959" s="54"/>
      <c r="DV959" s="54"/>
      <c r="DW959" s="54"/>
      <c r="DX959" s="54"/>
      <c r="DY959" s="54"/>
      <c r="DZ959" s="54"/>
      <c r="EA959" s="54"/>
      <c r="EB959" s="54"/>
      <c r="EC959" s="54"/>
      <c r="ED959" s="54"/>
      <c r="EE959" s="54"/>
      <c r="EF959" s="54"/>
      <c r="EG959" s="54"/>
      <c r="EH959" s="54"/>
      <c r="EI959" s="54"/>
      <c r="EJ959" s="54"/>
      <c r="EK959" s="54"/>
      <c r="EL959" s="54"/>
      <c r="EM959" s="54"/>
      <c r="EN959" s="54"/>
      <c r="EO959" s="54"/>
      <c r="EP959" s="54"/>
      <c r="EQ959" s="54"/>
      <c r="ER959" s="54"/>
    </row>
    <row r="960" spans="1:148" x14ac:dyDescent="0.25">
      <c r="A960" s="76"/>
      <c r="B960" s="54"/>
      <c r="C960" s="54"/>
      <c r="D960" s="54"/>
      <c r="E960" s="54"/>
      <c r="F960" s="5"/>
      <c r="G960" s="320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D960" s="54"/>
      <c r="CE960" s="54"/>
      <c r="CF960" s="54"/>
      <c r="CG960" s="54"/>
      <c r="CH960" s="54"/>
      <c r="CI960" s="54"/>
      <c r="CJ960" s="54"/>
      <c r="CK960" s="54"/>
      <c r="CL960" s="54"/>
      <c r="CM960" s="54"/>
      <c r="CN960" s="54"/>
      <c r="CO960" s="54"/>
      <c r="CP960" s="54"/>
      <c r="CQ960" s="54"/>
      <c r="CR960" s="54"/>
      <c r="CS960" s="54"/>
      <c r="CT960" s="54"/>
      <c r="CU960" s="54"/>
      <c r="CV960" s="54"/>
      <c r="CW960" s="54"/>
      <c r="CX960" s="54"/>
      <c r="CY960" s="54"/>
      <c r="CZ960" s="54"/>
      <c r="DA960" s="54"/>
      <c r="DB960" s="54"/>
      <c r="DC960" s="54"/>
      <c r="DD960" s="54"/>
      <c r="DE960" s="54"/>
      <c r="DF960" s="54"/>
      <c r="DG960" s="54"/>
      <c r="DH960" s="54"/>
      <c r="DI960" s="54"/>
      <c r="DJ960" s="54"/>
      <c r="DK960" s="54"/>
      <c r="DL960" s="54"/>
      <c r="DM960" s="54"/>
      <c r="DN960" s="54"/>
      <c r="DO960" s="54"/>
      <c r="DP960" s="54"/>
      <c r="DQ960" s="54"/>
      <c r="DR960" s="54"/>
      <c r="DS960" s="54"/>
      <c r="DT960" s="54"/>
      <c r="DU960" s="54"/>
      <c r="DV960" s="54"/>
      <c r="DW960" s="54"/>
      <c r="DX960" s="54"/>
      <c r="DY960" s="54"/>
      <c r="DZ960" s="54"/>
      <c r="EA960" s="54"/>
      <c r="EB960" s="54"/>
      <c r="EC960" s="54"/>
      <c r="ED960" s="54"/>
      <c r="EE960" s="54"/>
      <c r="EF960" s="54"/>
      <c r="EG960" s="54"/>
      <c r="EH960" s="54"/>
      <c r="EI960" s="54"/>
      <c r="EJ960" s="54"/>
      <c r="EK960" s="54"/>
      <c r="EL960" s="54"/>
      <c r="EM960" s="54"/>
      <c r="EN960" s="54"/>
      <c r="EO960" s="54"/>
      <c r="EP960" s="54"/>
      <c r="EQ960" s="54"/>
      <c r="ER960" s="54"/>
    </row>
    <row r="961" spans="1:148" x14ac:dyDescent="0.25">
      <c r="A961" s="76"/>
      <c r="B961" s="54"/>
      <c r="C961" s="54"/>
      <c r="D961" s="54"/>
      <c r="E961" s="54"/>
      <c r="F961" s="5"/>
      <c r="G961" s="320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  <c r="BV961" s="54"/>
      <c r="BW961" s="54"/>
      <c r="BX961" s="54"/>
      <c r="BY961" s="54"/>
      <c r="BZ961" s="54"/>
      <c r="CA961" s="54"/>
      <c r="CB961" s="54"/>
      <c r="CC961" s="54"/>
      <c r="CD961" s="54"/>
      <c r="CE961" s="54"/>
      <c r="CF961" s="54"/>
      <c r="CG961" s="54"/>
      <c r="CH961" s="54"/>
      <c r="CI961" s="54"/>
      <c r="CJ961" s="54"/>
      <c r="CK961" s="54"/>
      <c r="CL961" s="54"/>
      <c r="CM961" s="54"/>
      <c r="CN961" s="54"/>
      <c r="CO961" s="54"/>
      <c r="CP961" s="54"/>
      <c r="CQ961" s="54"/>
      <c r="CR961" s="54"/>
      <c r="CS961" s="54"/>
      <c r="CT961" s="54"/>
      <c r="CU961" s="54"/>
      <c r="CV961" s="54"/>
      <c r="CW961" s="54"/>
      <c r="CX961" s="54"/>
      <c r="CY961" s="54"/>
      <c r="CZ961" s="54"/>
      <c r="DA961" s="54"/>
      <c r="DB961" s="54"/>
      <c r="DC961" s="54"/>
      <c r="DD961" s="54"/>
      <c r="DE961" s="54"/>
      <c r="DF961" s="54"/>
      <c r="DG961" s="54"/>
      <c r="DH961" s="54"/>
      <c r="DI961" s="54"/>
      <c r="DJ961" s="54"/>
      <c r="DK961" s="54"/>
      <c r="DL961" s="54"/>
      <c r="DM961" s="54"/>
      <c r="DN961" s="54"/>
      <c r="DO961" s="54"/>
      <c r="DP961" s="54"/>
      <c r="DQ961" s="54"/>
      <c r="DR961" s="54"/>
      <c r="DS961" s="54"/>
      <c r="DT961" s="54"/>
      <c r="DU961" s="54"/>
      <c r="DV961" s="54"/>
      <c r="DW961" s="54"/>
      <c r="DX961" s="54"/>
      <c r="DY961" s="54"/>
      <c r="DZ961" s="54"/>
      <c r="EA961" s="54"/>
      <c r="EB961" s="54"/>
      <c r="EC961" s="54"/>
      <c r="ED961" s="54"/>
      <c r="EE961" s="54"/>
      <c r="EF961" s="54"/>
      <c r="EG961" s="54"/>
      <c r="EH961" s="54"/>
      <c r="EI961" s="54"/>
      <c r="EJ961" s="54"/>
      <c r="EK961" s="54"/>
      <c r="EL961" s="54"/>
      <c r="EM961" s="54"/>
      <c r="EN961" s="54"/>
      <c r="EO961" s="54"/>
      <c r="EP961" s="54"/>
      <c r="EQ961" s="54"/>
      <c r="ER961" s="54"/>
    </row>
    <row r="962" spans="1:148" x14ac:dyDescent="0.25">
      <c r="A962" s="76"/>
      <c r="B962" s="54"/>
      <c r="C962" s="54"/>
      <c r="D962" s="54"/>
      <c r="E962" s="54"/>
      <c r="F962" s="5"/>
      <c r="G962" s="320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  <c r="BV962" s="54"/>
      <c r="BW962" s="54"/>
      <c r="BX962" s="54"/>
      <c r="BY962" s="54"/>
      <c r="BZ962" s="54"/>
      <c r="CA962" s="54"/>
      <c r="CB962" s="54"/>
      <c r="CC962" s="54"/>
      <c r="CD962" s="54"/>
      <c r="CE962" s="54"/>
      <c r="CF962" s="54"/>
      <c r="CG962" s="54"/>
      <c r="CH962" s="54"/>
      <c r="CI962" s="54"/>
      <c r="CJ962" s="54"/>
      <c r="CK962" s="54"/>
      <c r="CL962" s="54"/>
      <c r="CM962" s="54"/>
      <c r="CN962" s="54"/>
      <c r="CO962" s="54"/>
      <c r="CP962" s="54"/>
      <c r="CQ962" s="54"/>
      <c r="CR962" s="54"/>
      <c r="CS962" s="54"/>
      <c r="CT962" s="54"/>
      <c r="CU962" s="54"/>
      <c r="CV962" s="54"/>
      <c r="CW962" s="54"/>
      <c r="CX962" s="54"/>
      <c r="CY962" s="54"/>
      <c r="CZ962" s="54"/>
      <c r="DA962" s="54"/>
      <c r="DB962" s="54"/>
      <c r="DC962" s="54"/>
      <c r="DD962" s="54"/>
      <c r="DE962" s="54"/>
      <c r="DF962" s="54"/>
      <c r="DG962" s="54"/>
      <c r="DH962" s="54"/>
      <c r="DI962" s="54"/>
      <c r="DJ962" s="54"/>
      <c r="DK962" s="54"/>
      <c r="DL962" s="54"/>
      <c r="DM962" s="54"/>
      <c r="DN962" s="54"/>
      <c r="DO962" s="54"/>
      <c r="DP962" s="54"/>
      <c r="DQ962" s="54"/>
      <c r="DR962" s="54"/>
      <c r="DS962" s="54"/>
      <c r="DT962" s="54"/>
      <c r="DU962" s="54"/>
      <c r="DV962" s="54"/>
      <c r="DW962" s="54"/>
      <c r="DX962" s="54"/>
      <c r="DY962" s="54"/>
      <c r="DZ962" s="54"/>
      <c r="EA962" s="54"/>
      <c r="EB962" s="54"/>
      <c r="EC962" s="54"/>
      <c r="ED962" s="54"/>
      <c r="EE962" s="54"/>
      <c r="EF962" s="54"/>
      <c r="EG962" s="54"/>
      <c r="EH962" s="54"/>
      <c r="EI962" s="54"/>
      <c r="EJ962" s="54"/>
      <c r="EK962" s="54"/>
      <c r="EL962" s="54"/>
      <c r="EM962" s="54"/>
      <c r="EN962" s="54"/>
      <c r="EO962" s="54"/>
      <c r="EP962" s="54"/>
      <c r="EQ962" s="54"/>
      <c r="ER962" s="54"/>
    </row>
    <row r="963" spans="1:148" x14ac:dyDescent="0.25">
      <c r="A963" s="76"/>
      <c r="B963" s="54"/>
      <c r="C963" s="54"/>
      <c r="D963" s="54"/>
      <c r="E963" s="54"/>
      <c r="F963" s="5"/>
      <c r="G963" s="320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/>
      <c r="CB963" s="54"/>
      <c r="CC963" s="54"/>
      <c r="CD963" s="54"/>
      <c r="CE963" s="54"/>
      <c r="CF963" s="54"/>
      <c r="CG963" s="54"/>
      <c r="CH963" s="54"/>
      <c r="CI963" s="54"/>
      <c r="CJ963" s="54"/>
      <c r="CK963" s="54"/>
      <c r="CL963" s="54"/>
      <c r="CM963" s="54"/>
      <c r="CN963" s="54"/>
      <c r="CO963" s="54"/>
      <c r="CP963" s="54"/>
      <c r="CQ963" s="54"/>
      <c r="CR963" s="54"/>
      <c r="CS963" s="54"/>
      <c r="CT963" s="54"/>
      <c r="CU963" s="54"/>
      <c r="CV963" s="54"/>
      <c r="CW963" s="54"/>
      <c r="CX963" s="54"/>
      <c r="CY963" s="54"/>
      <c r="CZ963" s="54"/>
      <c r="DA963" s="54"/>
      <c r="DB963" s="54"/>
      <c r="DC963" s="54"/>
      <c r="DD963" s="54"/>
      <c r="DE963" s="54"/>
      <c r="DF963" s="54"/>
      <c r="DG963" s="54"/>
      <c r="DH963" s="54"/>
      <c r="DI963" s="54"/>
      <c r="DJ963" s="54"/>
      <c r="DK963" s="54"/>
      <c r="DL963" s="54"/>
      <c r="DM963" s="54"/>
      <c r="DN963" s="54"/>
      <c r="DO963" s="54"/>
      <c r="DP963" s="54"/>
      <c r="DQ963" s="54"/>
      <c r="DR963" s="54"/>
      <c r="DS963" s="54"/>
      <c r="DT963" s="54"/>
      <c r="DU963" s="54"/>
      <c r="DV963" s="54"/>
      <c r="DW963" s="54"/>
      <c r="DX963" s="54"/>
      <c r="DY963" s="54"/>
      <c r="DZ963" s="54"/>
      <c r="EA963" s="54"/>
      <c r="EB963" s="54"/>
      <c r="EC963" s="54"/>
      <c r="ED963" s="54"/>
      <c r="EE963" s="54"/>
      <c r="EF963" s="54"/>
      <c r="EG963" s="54"/>
      <c r="EH963" s="54"/>
      <c r="EI963" s="54"/>
      <c r="EJ963" s="54"/>
      <c r="EK963" s="54"/>
      <c r="EL963" s="54"/>
      <c r="EM963" s="54"/>
      <c r="EN963" s="54"/>
      <c r="EO963" s="54"/>
      <c r="EP963" s="54"/>
      <c r="EQ963" s="54"/>
      <c r="ER963" s="54"/>
    </row>
    <row r="964" spans="1:148" x14ac:dyDescent="0.25">
      <c r="A964" s="76"/>
      <c r="B964" s="54"/>
      <c r="C964" s="54"/>
      <c r="D964" s="54"/>
      <c r="E964" s="54"/>
      <c r="F964" s="5"/>
      <c r="G964" s="320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/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/>
      <c r="DB964" s="54"/>
      <c r="DC964" s="54"/>
      <c r="DD964" s="54"/>
      <c r="DE964" s="54"/>
      <c r="DF964" s="54"/>
      <c r="DG964" s="54"/>
      <c r="DH964" s="54"/>
      <c r="DI964" s="54"/>
      <c r="DJ964" s="54"/>
      <c r="DK964" s="54"/>
      <c r="DL964" s="54"/>
      <c r="DM964" s="54"/>
      <c r="DN964" s="54"/>
      <c r="DO964" s="54"/>
      <c r="DP964" s="54"/>
      <c r="DQ964" s="54"/>
      <c r="DR964" s="54"/>
      <c r="DS964" s="54"/>
      <c r="DT964" s="54"/>
      <c r="DU964" s="54"/>
      <c r="DV964" s="54"/>
      <c r="DW964" s="54"/>
      <c r="DX964" s="54"/>
      <c r="DY964" s="54"/>
      <c r="DZ964" s="54"/>
      <c r="EA964" s="54"/>
      <c r="EB964" s="54"/>
      <c r="EC964" s="54"/>
      <c r="ED964" s="54"/>
      <c r="EE964" s="54"/>
      <c r="EF964" s="54"/>
      <c r="EG964" s="54"/>
      <c r="EH964" s="54"/>
      <c r="EI964" s="54"/>
      <c r="EJ964" s="54"/>
      <c r="EK964" s="54"/>
      <c r="EL964" s="54"/>
      <c r="EM964" s="54"/>
      <c r="EN964" s="54"/>
      <c r="EO964" s="54"/>
      <c r="EP964" s="54"/>
      <c r="EQ964" s="54"/>
      <c r="ER964" s="54"/>
    </row>
    <row r="965" spans="1:148" x14ac:dyDescent="0.25">
      <c r="A965" s="76"/>
      <c r="B965" s="54"/>
      <c r="C965" s="54"/>
      <c r="D965" s="54"/>
      <c r="E965" s="54"/>
      <c r="F965" s="5"/>
      <c r="G965" s="320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/>
      <c r="CB965" s="54"/>
      <c r="CC965" s="54"/>
      <c r="CD965" s="54"/>
      <c r="CE965" s="54"/>
      <c r="CF965" s="54"/>
      <c r="CG965" s="54"/>
      <c r="CH965" s="54"/>
      <c r="CI965" s="54"/>
      <c r="CJ965" s="54"/>
      <c r="CK965" s="54"/>
      <c r="CL965" s="54"/>
      <c r="CM965" s="54"/>
      <c r="CN965" s="54"/>
      <c r="CO965" s="54"/>
      <c r="CP965" s="54"/>
      <c r="CQ965" s="54"/>
      <c r="CR965" s="54"/>
      <c r="CS965" s="54"/>
      <c r="CT965" s="54"/>
      <c r="CU965" s="54"/>
      <c r="CV965" s="54"/>
      <c r="CW965" s="54"/>
      <c r="CX965" s="54"/>
      <c r="CY965" s="54"/>
      <c r="CZ965" s="54"/>
      <c r="DA965" s="54"/>
      <c r="DB965" s="54"/>
      <c r="DC965" s="54"/>
      <c r="DD965" s="54"/>
      <c r="DE965" s="54"/>
      <c r="DF965" s="54"/>
      <c r="DG965" s="54"/>
      <c r="DH965" s="54"/>
      <c r="DI965" s="54"/>
      <c r="DJ965" s="54"/>
      <c r="DK965" s="54"/>
      <c r="DL965" s="54"/>
      <c r="DM965" s="54"/>
      <c r="DN965" s="54"/>
      <c r="DO965" s="54"/>
      <c r="DP965" s="54"/>
      <c r="DQ965" s="54"/>
      <c r="DR965" s="54"/>
      <c r="DS965" s="54"/>
      <c r="DT965" s="54"/>
      <c r="DU965" s="54"/>
      <c r="DV965" s="54"/>
      <c r="DW965" s="54"/>
      <c r="DX965" s="54"/>
      <c r="DY965" s="54"/>
      <c r="DZ965" s="54"/>
      <c r="EA965" s="54"/>
      <c r="EB965" s="54"/>
      <c r="EC965" s="54"/>
      <c r="ED965" s="54"/>
      <c r="EE965" s="54"/>
      <c r="EF965" s="54"/>
      <c r="EG965" s="54"/>
      <c r="EH965" s="54"/>
      <c r="EI965" s="54"/>
      <c r="EJ965" s="54"/>
      <c r="EK965" s="54"/>
      <c r="EL965" s="54"/>
      <c r="EM965" s="54"/>
      <c r="EN965" s="54"/>
      <c r="EO965" s="54"/>
      <c r="EP965" s="54"/>
      <c r="EQ965" s="54"/>
      <c r="ER965" s="54"/>
    </row>
    <row r="966" spans="1:148" x14ac:dyDescent="0.25">
      <c r="A966" s="76"/>
      <c r="B966" s="54"/>
      <c r="C966" s="54"/>
      <c r="D966" s="54"/>
      <c r="E966" s="54"/>
      <c r="F966" s="5"/>
      <c r="G966" s="320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/>
      <c r="CB966" s="54"/>
      <c r="CC966" s="54"/>
      <c r="CD966" s="54"/>
      <c r="CE966" s="54"/>
      <c r="CF966" s="54"/>
      <c r="CG966" s="54"/>
      <c r="CH966" s="54"/>
      <c r="CI966" s="54"/>
      <c r="CJ966" s="54"/>
      <c r="CK966" s="54"/>
      <c r="CL966" s="54"/>
      <c r="CM966" s="54"/>
      <c r="CN966" s="54"/>
      <c r="CO966" s="54"/>
      <c r="CP966" s="54"/>
      <c r="CQ966" s="54"/>
      <c r="CR966" s="54"/>
      <c r="CS966" s="54"/>
      <c r="CT966" s="54"/>
      <c r="CU966" s="54"/>
      <c r="CV966" s="54"/>
      <c r="CW966" s="54"/>
      <c r="CX966" s="54"/>
      <c r="CY966" s="54"/>
      <c r="CZ966" s="54"/>
      <c r="DA966" s="54"/>
      <c r="DB966" s="54"/>
      <c r="DC966" s="54"/>
      <c r="DD966" s="54"/>
      <c r="DE966" s="54"/>
      <c r="DF966" s="54"/>
      <c r="DG966" s="54"/>
      <c r="DH966" s="54"/>
      <c r="DI966" s="54"/>
      <c r="DJ966" s="54"/>
      <c r="DK966" s="54"/>
      <c r="DL966" s="54"/>
      <c r="DM966" s="54"/>
      <c r="DN966" s="54"/>
      <c r="DO966" s="54"/>
      <c r="DP966" s="54"/>
      <c r="DQ966" s="54"/>
      <c r="DR966" s="54"/>
      <c r="DS966" s="54"/>
      <c r="DT966" s="54"/>
      <c r="DU966" s="54"/>
      <c r="DV966" s="54"/>
      <c r="DW966" s="54"/>
      <c r="DX966" s="54"/>
      <c r="DY966" s="54"/>
      <c r="DZ966" s="54"/>
      <c r="EA966" s="54"/>
      <c r="EB966" s="54"/>
      <c r="EC966" s="54"/>
      <c r="ED966" s="54"/>
      <c r="EE966" s="54"/>
      <c r="EF966" s="54"/>
      <c r="EG966" s="54"/>
      <c r="EH966" s="54"/>
      <c r="EI966" s="54"/>
      <c r="EJ966" s="54"/>
      <c r="EK966" s="54"/>
      <c r="EL966" s="54"/>
      <c r="EM966" s="54"/>
      <c r="EN966" s="54"/>
      <c r="EO966" s="54"/>
      <c r="EP966" s="54"/>
      <c r="EQ966" s="54"/>
      <c r="ER966" s="54"/>
    </row>
    <row r="967" spans="1:148" x14ac:dyDescent="0.25">
      <c r="A967" s="76"/>
      <c r="B967" s="54"/>
      <c r="C967" s="54"/>
      <c r="D967" s="54"/>
      <c r="E967" s="54"/>
      <c r="F967" s="5"/>
      <c r="G967" s="320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/>
      <c r="CB967" s="54"/>
      <c r="CC967" s="54"/>
      <c r="CD967" s="54"/>
      <c r="CE967" s="54"/>
      <c r="CF967" s="54"/>
      <c r="CG967" s="54"/>
      <c r="CH967" s="54"/>
      <c r="CI967" s="54"/>
      <c r="CJ967" s="54"/>
      <c r="CK967" s="54"/>
      <c r="CL967" s="54"/>
      <c r="CM967" s="54"/>
      <c r="CN967" s="54"/>
      <c r="CO967" s="54"/>
      <c r="CP967" s="54"/>
      <c r="CQ967" s="54"/>
      <c r="CR967" s="54"/>
      <c r="CS967" s="54"/>
      <c r="CT967" s="54"/>
      <c r="CU967" s="54"/>
      <c r="CV967" s="54"/>
      <c r="CW967" s="54"/>
      <c r="CX967" s="54"/>
      <c r="CY967" s="54"/>
      <c r="CZ967" s="54"/>
      <c r="DA967" s="54"/>
      <c r="DB967" s="54"/>
      <c r="DC967" s="54"/>
      <c r="DD967" s="54"/>
      <c r="DE967" s="54"/>
      <c r="DF967" s="54"/>
      <c r="DG967" s="54"/>
      <c r="DH967" s="54"/>
      <c r="DI967" s="54"/>
      <c r="DJ967" s="54"/>
      <c r="DK967" s="54"/>
      <c r="DL967" s="54"/>
      <c r="DM967" s="54"/>
      <c r="DN967" s="54"/>
      <c r="DO967" s="54"/>
      <c r="DP967" s="54"/>
      <c r="DQ967" s="54"/>
      <c r="DR967" s="54"/>
      <c r="DS967" s="54"/>
      <c r="DT967" s="54"/>
      <c r="DU967" s="54"/>
      <c r="DV967" s="54"/>
      <c r="DW967" s="54"/>
      <c r="DX967" s="54"/>
      <c r="DY967" s="54"/>
      <c r="DZ967" s="54"/>
      <c r="EA967" s="54"/>
      <c r="EB967" s="54"/>
      <c r="EC967" s="54"/>
      <c r="ED967" s="54"/>
      <c r="EE967" s="54"/>
      <c r="EF967" s="54"/>
      <c r="EG967" s="54"/>
      <c r="EH967" s="54"/>
      <c r="EI967" s="54"/>
      <c r="EJ967" s="54"/>
      <c r="EK967" s="54"/>
      <c r="EL967" s="54"/>
      <c r="EM967" s="54"/>
      <c r="EN967" s="54"/>
      <c r="EO967" s="54"/>
      <c r="EP967" s="54"/>
      <c r="EQ967" s="54"/>
      <c r="ER967" s="54"/>
    </row>
    <row r="968" spans="1:148" x14ac:dyDescent="0.25">
      <c r="A968" s="76"/>
      <c r="B968" s="54"/>
      <c r="C968" s="54"/>
      <c r="D968" s="54"/>
      <c r="E968" s="54"/>
      <c r="F968" s="5"/>
      <c r="G968" s="320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/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/>
      <c r="DB968" s="54"/>
      <c r="DC968" s="54"/>
      <c r="DD968" s="54"/>
      <c r="DE968" s="54"/>
      <c r="DF968" s="54"/>
      <c r="DG968" s="54"/>
      <c r="DH968" s="54"/>
      <c r="DI968" s="54"/>
      <c r="DJ968" s="54"/>
      <c r="DK968" s="54"/>
      <c r="DL968" s="54"/>
      <c r="DM968" s="54"/>
      <c r="DN968" s="54"/>
      <c r="DO968" s="54"/>
      <c r="DP968" s="54"/>
      <c r="DQ968" s="54"/>
      <c r="DR968" s="54"/>
      <c r="DS968" s="54"/>
      <c r="DT968" s="54"/>
      <c r="DU968" s="54"/>
      <c r="DV968" s="54"/>
      <c r="DW968" s="54"/>
      <c r="DX968" s="54"/>
      <c r="DY968" s="54"/>
      <c r="DZ968" s="54"/>
      <c r="EA968" s="54"/>
      <c r="EB968" s="54"/>
      <c r="EC968" s="54"/>
      <c r="ED968" s="54"/>
      <c r="EE968" s="54"/>
      <c r="EF968" s="54"/>
      <c r="EG968" s="54"/>
      <c r="EH968" s="54"/>
      <c r="EI968" s="54"/>
      <c r="EJ968" s="54"/>
      <c r="EK968" s="54"/>
      <c r="EL968" s="54"/>
      <c r="EM968" s="54"/>
      <c r="EN968" s="54"/>
      <c r="EO968" s="54"/>
      <c r="EP968" s="54"/>
      <c r="EQ968" s="54"/>
      <c r="ER968" s="54"/>
    </row>
    <row r="969" spans="1:148" x14ac:dyDescent="0.25">
      <c r="A969" s="76"/>
      <c r="B969" s="54"/>
      <c r="C969" s="54"/>
      <c r="D969" s="54"/>
      <c r="E969" s="54"/>
      <c r="F969" s="5"/>
      <c r="G969" s="320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/>
      <c r="CB969" s="54"/>
      <c r="CC969" s="54"/>
      <c r="CD969" s="54"/>
      <c r="CE969" s="54"/>
      <c r="CF969" s="54"/>
      <c r="CG969" s="54"/>
      <c r="CH969" s="54"/>
      <c r="CI969" s="54"/>
      <c r="CJ969" s="54"/>
      <c r="CK969" s="54"/>
      <c r="CL969" s="54"/>
      <c r="CM969" s="54"/>
      <c r="CN969" s="54"/>
      <c r="CO969" s="54"/>
      <c r="CP969" s="54"/>
      <c r="CQ969" s="54"/>
      <c r="CR969" s="54"/>
      <c r="CS969" s="54"/>
      <c r="CT969" s="54"/>
      <c r="CU969" s="54"/>
      <c r="CV969" s="54"/>
      <c r="CW969" s="54"/>
      <c r="CX969" s="54"/>
      <c r="CY969" s="54"/>
      <c r="CZ969" s="54"/>
      <c r="DA969" s="54"/>
      <c r="DB969" s="54"/>
      <c r="DC969" s="54"/>
      <c r="DD969" s="54"/>
      <c r="DE969" s="54"/>
      <c r="DF969" s="54"/>
      <c r="DG969" s="54"/>
      <c r="DH969" s="54"/>
      <c r="DI969" s="54"/>
      <c r="DJ969" s="54"/>
      <c r="DK969" s="54"/>
      <c r="DL969" s="54"/>
      <c r="DM969" s="54"/>
      <c r="DN969" s="54"/>
      <c r="DO969" s="54"/>
      <c r="DP969" s="54"/>
      <c r="DQ969" s="54"/>
      <c r="DR969" s="54"/>
      <c r="DS969" s="54"/>
      <c r="DT969" s="54"/>
      <c r="DU969" s="54"/>
      <c r="DV969" s="54"/>
      <c r="DW969" s="54"/>
      <c r="DX969" s="54"/>
      <c r="DY969" s="54"/>
      <c r="DZ969" s="54"/>
      <c r="EA969" s="54"/>
      <c r="EB969" s="54"/>
      <c r="EC969" s="54"/>
      <c r="ED969" s="54"/>
      <c r="EE969" s="54"/>
      <c r="EF969" s="54"/>
      <c r="EG969" s="54"/>
      <c r="EH969" s="54"/>
      <c r="EI969" s="54"/>
      <c r="EJ969" s="54"/>
      <c r="EK969" s="54"/>
      <c r="EL969" s="54"/>
      <c r="EM969" s="54"/>
      <c r="EN969" s="54"/>
      <c r="EO969" s="54"/>
      <c r="EP969" s="54"/>
      <c r="EQ969" s="54"/>
      <c r="ER969" s="54"/>
    </row>
    <row r="970" spans="1:148" x14ac:dyDescent="0.25">
      <c r="A970" s="76"/>
      <c r="B970" s="54"/>
      <c r="C970" s="54"/>
      <c r="D970" s="54"/>
      <c r="E970" s="54"/>
      <c r="F970" s="5"/>
      <c r="G970" s="320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/>
      <c r="CB970" s="54"/>
      <c r="CC970" s="54"/>
      <c r="CD970" s="54"/>
      <c r="CE970" s="54"/>
      <c r="CF970" s="54"/>
      <c r="CG970" s="54"/>
      <c r="CH970" s="54"/>
      <c r="CI970" s="54"/>
      <c r="CJ970" s="54"/>
      <c r="CK970" s="54"/>
      <c r="CL970" s="54"/>
      <c r="CM970" s="54"/>
      <c r="CN970" s="54"/>
      <c r="CO970" s="54"/>
      <c r="CP970" s="54"/>
      <c r="CQ970" s="54"/>
      <c r="CR970" s="54"/>
      <c r="CS970" s="54"/>
      <c r="CT970" s="54"/>
      <c r="CU970" s="54"/>
      <c r="CV970" s="54"/>
      <c r="CW970" s="54"/>
      <c r="CX970" s="54"/>
      <c r="CY970" s="54"/>
      <c r="CZ970" s="54"/>
      <c r="DA970" s="54"/>
      <c r="DB970" s="54"/>
      <c r="DC970" s="54"/>
      <c r="DD970" s="54"/>
      <c r="DE970" s="54"/>
      <c r="DF970" s="54"/>
      <c r="DG970" s="54"/>
      <c r="DH970" s="54"/>
      <c r="DI970" s="54"/>
      <c r="DJ970" s="54"/>
      <c r="DK970" s="54"/>
      <c r="DL970" s="54"/>
      <c r="DM970" s="54"/>
      <c r="DN970" s="54"/>
      <c r="DO970" s="54"/>
      <c r="DP970" s="54"/>
      <c r="DQ970" s="54"/>
      <c r="DR970" s="54"/>
      <c r="DS970" s="54"/>
      <c r="DT970" s="54"/>
      <c r="DU970" s="54"/>
      <c r="DV970" s="54"/>
      <c r="DW970" s="54"/>
      <c r="DX970" s="54"/>
      <c r="DY970" s="54"/>
      <c r="DZ970" s="54"/>
      <c r="EA970" s="54"/>
      <c r="EB970" s="54"/>
      <c r="EC970" s="54"/>
      <c r="ED970" s="54"/>
      <c r="EE970" s="54"/>
      <c r="EF970" s="54"/>
      <c r="EG970" s="54"/>
      <c r="EH970" s="54"/>
      <c r="EI970" s="54"/>
      <c r="EJ970" s="54"/>
      <c r="EK970" s="54"/>
      <c r="EL970" s="54"/>
      <c r="EM970" s="54"/>
      <c r="EN970" s="54"/>
      <c r="EO970" s="54"/>
      <c r="EP970" s="54"/>
      <c r="EQ970" s="54"/>
      <c r="ER970" s="54"/>
    </row>
    <row r="971" spans="1:148" x14ac:dyDescent="0.25">
      <c r="A971" s="76"/>
      <c r="B971" s="54"/>
      <c r="C971" s="54"/>
      <c r="D971" s="54"/>
      <c r="E971" s="54"/>
      <c r="F971" s="5"/>
      <c r="G971" s="320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/>
      <c r="CB971" s="54"/>
      <c r="CC971" s="54"/>
      <c r="CD971" s="54"/>
      <c r="CE971" s="54"/>
      <c r="CF971" s="54"/>
      <c r="CG971" s="54"/>
      <c r="CH971" s="54"/>
      <c r="CI971" s="54"/>
      <c r="CJ971" s="54"/>
      <c r="CK971" s="54"/>
      <c r="CL971" s="54"/>
      <c r="CM971" s="54"/>
      <c r="CN971" s="54"/>
      <c r="CO971" s="54"/>
      <c r="CP971" s="54"/>
      <c r="CQ971" s="54"/>
      <c r="CR971" s="54"/>
      <c r="CS971" s="54"/>
      <c r="CT971" s="54"/>
      <c r="CU971" s="54"/>
      <c r="CV971" s="54"/>
      <c r="CW971" s="54"/>
      <c r="CX971" s="54"/>
      <c r="CY971" s="54"/>
      <c r="CZ971" s="54"/>
      <c r="DA971" s="54"/>
      <c r="DB971" s="54"/>
      <c r="DC971" s="54"/>
      <c r="DD971" s="54"/>
      <c r="DE971" s="54"/>
      <c r="DF971" s="54"/>
      <c r="DG971" s="54"/>
      <c r="DH971" s="54"/>
      <c r="DI971" s="54"/>
      <c r="DJ971" s="54"/>
      <c r="DK971" s="54"/>
      <c r="DL971" s="54"/>
      <c r="DM971" s="54"/>
      <c r="DN971" s="54"/>
      <c r="DO971" s="54"/>
      <c r="DP971" s="54"/>
      <c r="DQ971" s="54"/>
      <c r="DR971" s="54"/>
      <c r="DS971" s="54"/>
      <c r="DT971" s="54"/>
      <c r="DU971" s="54"/>
      <c r="DV971" s="54"/>
      <c r="DW971" s="54"/>
      <c r="DX971" s="54"/>
      <c r="DY971" s="54"/>
      <c r="DZ971" s="54"/>
      <c r="EA971" s="54"/>
      <c r="EB971" s="54"/>
      <c r="EC971" s="54"/>
      <c r="ED971" s="54"/>
      <c r="EE971" s="54"/>
      <c r="EF971" s="54"/>
      <c r="EG971" s="54"/>
      <c r="EH971" s="54"/>
      <c r="EI971" s="54"/>
      <c r="EJ971" s="54"/>
      <c r="EK971" s="54"/>
      <c r="EL971" s="54"/>
      <c r="EM971" s="54"/>
      <c r="EN971" s="54"/>
      <c r="EO971" s="54"/>
      <c r="EP971" s="54"/>
      <c r="EQ971" s="54"/>
      <c r="ER971" s="54"/>
    </row>
    <row r="972" spans="1:148" x14ac:dyDescent="0.25">
      <c r="A972" s="76"/>
      <c r="B972" s="54"/>
      <c r="C972" s="54"/>
      <c r="D972" s="54"/>
      <c r="E972" s="54"/>
      <c r="F972" s="5"/>
      <c r="G972" s="320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/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/>
      <c r="DB972" s="54"/>
      <c r="DC972" s="54"/>
      <c r="DD972" s="54"/>
      <c r="DE972" s="54"/>
      <c r="DF972" s="54"/>
      <c r="DG972" s="54"/>
      <c r="DH972" s="54"/>
      <c r="DI972" s="54"/>
      <c r="DJ972" s="54"/>
      <c r="DK972" s="54"/>
      <c r="DL972" s="54"/>
      <c r="DM972" s="54"/>
      <c r="DN972" s="54"/>
      <c r="DO972" s="54"/>
      <c r="DP972" s="54"/>
      <c r="DQ972" s="54"/>
      <c r="DR972" s="54"/>
      <c r="DS972" s="54"/>
      <c r="DT972" s="54"/>
      <c r="DU972" s="54"/>
      <c r="DV972" s="54"/>
      <c r="DW972" s="54"/>
      <c r="DX972" s="54"/>
      <c r="DY972" s="54"/>
      <c r="DZ972" s="54"/>
      <c r="EA972" s="54"/>
      <c r="EB972" s="54"/>
      <c r="EC972" s="54"/>
      <c r="ED972" s="54"/>
      <c r="EE972" s="54"/>
      <c r="EF972" s="54"/>
      <c r="EG972" s="54"/>
      <c r="EH972" s="54"/>
      <c r="EI972" s="54"/>
      <c r="EJ972" s="54"/>
      <c r="EK972" s="54"/>
      <c r="EL972" s="54"/>
      <c r="EM972" s="54"/>
      <c r="EN972" s="54"/>
      <c r="EO972" s="54"/>
      <c r="EP972" s="54"/>
      <c r="EQ972" s="54"/>
      <c r="ER972" s="54"/>
    </row>
    <row r="973" spans="1:148" x14ac:dyDescent="0.25">
      <c r="A973" s="76"/>
      <c r="B973" s="54"/>
      <c r="C973" s="54"/>
      <c r="D973" s="54"/>
      <c r="E973" s="54"/>
      <c r="F973" s="5"/>
      <c r="G973" s="320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/>
      <c r="CB973" s="54"/>
      <c r="CC973" s="54"/>
      <c r="CD973" s="54"/>
      <c r="CE973" s="54"/>
      <c r="CF973" s="54"/>
      <c r="CG973" s="54"/>
      <c r="CH973" s="54"/>
      <c r="CI973" s="54"/>
      <c r="CJ973" s="54"/>
      <c r="CK973" s="54"/>
      <c r="CL973" s="54"/>
      <c r="CM973" s="54"/>
      <c r="CN973" s="54"/>
      <c r="CO973" s="54"/>
      <c r="CP973" s="54"/>
      <c r="CQ973" s="54"/>
      <c r="CR973" s="54"/>
      <c r="CS973" s="54"/>
      <c r="CT973" s="54"/>
      <c r="CU973" s="54"/>
      <c r="CV973" s="54"/>
      <c r="CW973" s="54"/>
      <c r="CX973" s="54"/>
      <c r="CY973" s="54"/>
      <c r="CZ973" s="54"/>
      <c r="DA973" s="54"/>
      <c r="DB973" s="54"/>
      <c r="DC973" s="54"/>
      <c r="DD973" s="54"/>
      <c r="DE973" s="54"/>
      <c r="DF973" s="54"/>
      <c r="DG973" s="54"/>
      <c r="DH973" s="54"/>
      <c r="DI973" s="54"/>
      <c r="DJ973" s="54"/>
      <c r="DK973" s="54"/>
      <c r="DL973" s="54"/>
      <c r="DM973" s="54"/>
      <c r="DN973" s="54"/>
      <c r="DO973" s="54"/>
      <c r="DP973" s="54"/>
      <c r="DQ973" s="54"/>
      <c r="DR973" s="54"/>
      <c r="DS973" s="54"/>
      <c r="DT973" s="54"/>
      <c r="DU973" s="54"/>
      <c r="DV973" s="54"/>
      <c r="DW973" s="54"/>
      <c r="DX973" s="54"/>
      <c r="DY973" s="54"/>
      <c r="DZ973" s="54"/>
      <c r="EA973" s="54"/>
      <c r="EB973" s="54"/>
      <c r="EC973" s="54"/>
      <c r="ED973" s="54"/>
      <c r="EE973" s="54"/>
      <c r="EF973" s="54"/>
      <c r="EG973" s="54"/>
      <c r="EH973" s="54"/>
      <c r="EI973" s="54"/>
      <c r="EJ973" s="54"/>
      <c r="EK973" s="54"/>
      <c r="EL973" s="54"/>
      <c r="EM973" s="54"/>
      <c r="EN973" s="54"/>
      <c r="EO973" s="54"/>
      <c r="EP973" s="54"/>
      <c r="EQ973" s="54"/>
      <c r="ER973" s="54"/>
    </row>
    <row r="974" spans="1:148" x14ac:dyDescent="0.25">
      <c r="A974" s="76"/>
      <c r="B974" s="54"/>
      <c r="C974" s="54"/>
      <c r="D974" s="54"/>
      <c r="E974" s="54"/>
      <c r="F974" s="5"/>
      <c r="G974" s="320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/>
      <c r="CB974" s="54"/>
      <c r="CC974" s="54"/>
      <c r="CD974" s="54"/>
      <c r="CE974" s="54"/>
      <c r="CF974" s="54"/>
      <c r="CG974" s="54"/>
      <c r="CH974" s="54"/>
      <c r="CI974" s="54"/>
      <c r="CJ974" s="54"/>
      <c r="CK974" s="54"/>
      <c r="CL974" s="54"/>
      <c r="CM974" s="54"/>
      <c r="CN974" s="54"/>
      <c r="CO974" s="54"/>
      <c r="CP974" s="54"/>
      <c r="CQ974" s="54"/>
      <c r="CR974" s="54"/>
      <c r="CS974" s="54"/>
      <c r="CT974" s="54"/>
      <c r="CU974" s="54"/>
      <c r="CV974" s="54"/>
      <c r="CW974" s="54"/>
      <c r="CX974" s="54"/>
      <c r="CY974" s="54"/>
      <c r="CZ974" s="54"/>
      <c r="DA974" s="54"/>
      <c r="DB974" s="54"/>
      <c r="DC974" s="54"/>
      <c r="DD974" s="54"/>
      <c r="DE974" s="54"/>
      <c r="DF974" s="54"/>
      <c r="DG974" s="54"/>
      <c r="DH974" s="54"/>
      <c r="DI974" s="54"/>
      <c r="DJ974" s="54"/>
      <c r="DK974" s="54"/>
      <c r="DL974" s="54"/>
      <c r="DM974" s="54"/>
      <c r="DN974" s="54"/>
      <c r="DO974" s="54"/>
      <c r="DP974" s="54"/>
      <c r="DQ974" s="54"/>
      <c r="DR974" s="54"/>
      <c r="DS974" s="54"/>
      <c r="DT974" s="54"/>
      <c r="DU974" s="54"/>
      <c r="DV974" s="54"/>
      <c r="DW974" s="54"/>
      <c r="DX974" s="54"/>
      <c r="DY974" s="54"/>
      <c r="DZ974" s="54"/>
      <c r="EA974" s="54"/>
      <c r="EB974" s="54"/>
      <c r="EC974" s="54"/>
      <c r="ED974" s="54"/>
      <c r="EE974" s="54"/>
      <c r="EF974" s="54"/>
      <c r="EG974" s="54"/>
      <c r="EH974" s="54"/>
      <c r="EI974" s="54"/>
      <c r="EJ974" s="54"/>
      <c r="EK974" s="54"/>
      <c r="EL974" s="54"/>
      <c r="EM974" s="54"/>
      <c r="EN974" s="54"/>
      <c r="EO974" s="54"/>
      <c r="EP974" s="54"/>
      <c r="EQ974" s="54"/>
      <c r="ER974" s="54"/>
    </row>
    <row r="975" spans="1:148" x14ac:dyDescent="0.25">
      <c r="A975" s="76"/>
      <c r="B975" s="54"/>
      <c r="C975" s="54"/>
      <c r="D975" s="54"/>
      <c r="E975" s="54"/>
      <c r="F975" s="5"/>
      <c r="G975" s="320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/>
      <c r="CB975" s="54"/>
      <c r="CC975" s="54"/>
      <c r="CD975" s="54"/>
      <c r="CE975" s="54"/>
      <c r="CF975" s="54"/>
      <c r="CG975" s="54"/>
      <c r="CH975" s="54"/>
      <c r="CI975" s="54"/>
      <c r="CJ975" s="54"/>
      <c r="CK975" s="54"/>
      <c r="CL975" s="54"/>
      <c r="CM975" s="54"/>
      <c r="CN975" s="54"/>
      <c r="CO975" s="54"/>
      <c r="CP975" s="54"/>
      <c r="CQ975" s="54"/>
      <c r="CR975" s="54"/>
      <c r="CS975" s="54"/>
      <c r="CT975" s="54"/>
      <c r="CU975" s="54"/>
      <c r="CV975" s="54"/>
      <c r="CW975" s="54"/>
      <c r="CX975" s="54"/>
      <c r="CY975" s="54"/>
      <c r="CZ975" s="54"/>
      <c r="DA975" s="54"/>
      <c r="DB975" s="54"/>
      <c r="DC975" s="54"/>
      <c r="DD975" s="54"/>
      <c r="DE975" s="54"/>
      <c r="DF975" s="54"/>
      <c r="DG975" s="54"/>
      <c r="DH975" s="54"/>
      <c r="DI975" s="54"/>
      <c r="DJ975" s="54"/>
      <c r="DK975" s="54"/>
      <c r="DL975" s="54"/>
      <c r="DM975" s="54"/>
      <c r="DN975" s="54"/>
      <c r="DO975" s="54"/>
      <c r="DP975" s="54"/>
      <c r="DQ975" s="54"/>
      <c r="DR975" s="54"/>
      <c r="DS975" s="54"/>
      <c r="DT975" s="54"/>
      <c r="DU975" s="54"/>
      <c r="DV975" s="54"/>
      <c r="DW975" s="54"/>
      <c r="DX975" s="54"/>
      <c r="DY975" s="54"/>
      <c r="DZ975" s="54"/>
      <c r="EA975" s="54"/>
      <c r="EB975" s="54"/>
      <c r="EC975" s="54"/>
      <c r="ED975" s="54"/>
      <c r="EE975" s="54"/>
      <c r="EF975" s="54"/>
      <c r="EG975" s="54"/>
      <c r="EH975" s="54"/>
      <c r="EI975" s="54"/>
      <c r="EJ975" s="54"/>
      <c r="EK975" s="54"/>
      <c r="EL975" s="54"/>
      <c r="EM975" s="54"/>
      <c r="EN975" s="54"/>
      <c r="EO975" s="54"/>
      <c r="EP975" s="54"/>
      <c r="EQ975" s="54"/>
      <c r="ER975" s="54"/>
    </row>
    <row r="976" spans="1:148" x14ac:dyDescent="0.25">
      <c r="A976" s="76"/>
      <c r="B976" s="54"/>
      <c r="C976" s="54"/>
      <c r="D976" s="54"/>
      <c r="E976" s="54"/>
      <c r="F976" s="5"/>
      <c r="G976" s="320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/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/>
      <c r="DB976" s="54"/>
      <c r="DC976" s="54"/>
      <c r="DD976" s="54"/>
      <c r="DE976" s="54"/>
      <c r="DF976" s="54"/>
      <c r="DG976" s="54"/>
      <c r="DH976" s="54"/>
      <c r="DI976" s="54"/>
      <c r="DJ976" s="54"/>
      <c r="DK976" s="54"/>
      <c r="DL976" s="54"/>
      <c r="DM976" s="54"/>
      <c r="DN976" s="54"/>
      <c r="DO976" s="54"/>
      <c r="DP976" s="54"/>
      <c r="DQ976" s="54"/>
      <c r="DR976" s="54"/>
      <c r="DS976" s="54"/>
      <c r="DT976" s="54"/>
      <c r="DU976" s="54"/>
      <c r="DV976" s="54"/>
      <c r="DW976" s="54"/>
      <c r="DX976" s="54"/>
      <c r="DY976" s="54"/>
      <c r="DZ976" s="54"/>
      <c r="EA976" s="54"/>
      <c r="EB976" s="54"/>
      <c r="EC976" s="54"/>
      <c r="ED976" s="54"/>
      <c r="EE976" s="54"/>
      <c r="EF976" s="54"/>
      <c r="EG976" s="54"/>
      <c r="EH976" s="54"/>
      <c r="EI976" s="54"/>
      <c r="EJ976" s="54"/>
      <c r="EK976" s="54"/>
      <c r="EL976" s="54"/>
      <c r="EM976" s="54"/>
      <c r="EN976" s="54"/>
      <c r="EO976" s="54"/>
      <c r="EP976" s="54"/>
      <c r="EQ976" s="54"/>
      <c r="ER976" s="54"/>
    </row>
    <row r="977" spans="1:148" x14ac:dyDescent="0.25">
      <c r="A977" s="76"/>
      <c r="B977" s="54"/>
      <c r="C977" s="54"/>
      <c r="D977" s="54"/>
      <c r="E977" s="54"/>
      <c r="F977" s="5"/>
      <c r="G977" s="320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/>
      <c r="CB977" s="54"/>
      <c r="CC977" s="54"/>
      <c r="CD977" s="54"/>
      <c r="CE977" s="54"/>
      <c r="CF977" s="54"/>
      <c r="CG977" s="54"/>
      <c r="CH977" s="54"/>
      <c r="CI977" s="54"/>
      <c r="CJ977" s="54"/>
      <c r="CK977" s="54"/>
      <c r="CL977" s="54"/>
      <c r="CM977" s="54"/>
      <c r="CN977" s="54"/>
      <c r="CO977" s="54"/>
      <c r="CP977" s="54"/>
      <c r="CQ977" s="54"/>
      <c r="CR977" s="54"/>
      <c r="CS977" s="54"/>
      <c r="CT977" s="54"/>
      <c r="CU977" s="54"/>
      <c r="CV977" s="54"/>
      <c r="CW977" s="54"/>
      <c r="CX977" s="54"/>
      <c r="CY977" s="54"/>
      <c r="CZ977" s="54"/>
      <c r="DA977" s="54"/>
      <c r="DB977" s="54"/>
      <c r="DC977" s="54"/>
      <c r="DD977" s="54"/>
      <c r="DE977" s="54"/>
      <c r="DF977" s="54"/>
      <c r="DG977" s="54"/>
      <c r="DH977" s="54"/>
      <c r="DI977" s="54"/>
      <c r="DJ977" s="54"/>
      <c r="DK977" s="54"/>
      <c r="DL977" s="54"/>
      <c r="DM977" s="54"/>
      <c r="DN977" s="54"/>
      <c r="DO977" s="54"/>
      <c r="DP977" s="54"/>
      <c r="DQ977" s="54"/>
      <c r="DR977" s="54"/>
      <c r="DS977" s="54"/>
      <c r="DT977" s="54"/>
      <c r="DU977" s="54"/>
      <c r="DV977" s="54"/>
      <c r="DW977" s="54"/>
      <c r="DX977" s="54"/>
      <c r="DY977" s="54"/>
      <c r="DZ977" s="54"/>
      <c r="EA977" s="54"/>
      <c r="EB977" s="54"/>
      <c r="EC977" s="54"/>
      <c r="ED977" s="54"/>
      <c r="EE977" s="54"/>
      <c r="EF977" s="54"/>
      <c r="EG977" s="54"/>
      <c r="EH977" s="54"/>
      <c r="EI977" s="54"/>
      <c r="EJ977" s="54"/>
      <c r="EK977" s="54"/>
      <c r="EL977" s="54"/>
      <c r="EM977" s="54"/>
      <c r="EN977" s="54"/>
      <c r="EO977" s="54"/>
      <c r="EP977" s="54"/>
      <c r="EQ977" s="54"/>
      <c r="ER977" s="54"/>
    </row>
    <row r="978" spans="1:148" x14ac:dyDescent="0.25">
      <c r="A978" s="76"/>
      <c r="B978" s="54"/>
      <c r="C978" s="54"/>
      <c r="D978" s="54"/>
      <c r="E978" s="54"/>
      <c r="F978" s="5"/>
      <c r="G978" s="320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/>
      <c r="CB978" s="54"/>
      <c r="CC978" s="54"/>
      <c r="CD978" s="54"/>
      <c r="CE978" s="54"/>
      <c r="CF978" s="54"/>
      <c r="CG978" s="54"/>
      <c r="CH978" s="54"/>
      <c r="CI978" s="54"/>
      <c r="CJ978" s="54"/>
      <c r="CK978" s="54"/>
      <c r="CL978" s="54"/>
      <c r="CM978" s="54"/>
      <c r="CN978" s="54"/>
      <c r="CO978" s="54"/>
      <c r="CP978" s="54"/>
      <c r="CQ978" s="54"/>
      <c r="CR978" s="54"/>
      <c r="CS978" s="54"/>
      <c r="CT978" s="54"/>
      <c r="CU978" s="54"/>
      <c r="CV978" s="54"/>
      <c r="CW978" s="54"/>
      <c r="CX978" s="54"/>
      <c r="CY978" s="54"/>
      <c r="CZ978" s="54"/>
      <c r="DA978" s="54"/>
      <c r="DB978" s="54"/>
      <c r="DC978" s="54"/>
      <c r="DD978" s="54"/>
      <c r="DE978" s="54"/>
      <c r="DF978" s="54"/>
      <c r="DG978" s="54"/>
      <c r="DH978" s="54"/>
      <c r="DI978" s="54"/>
      <c r="DJ978" s="54"/>
      <c r="DK978" s="54"/>
      <c r="DL978" s="54"/>
      <c r="DM978" s="54"/>
      <c r="DN978" s="54"/>
      <c r="DO978" s="54"/>
      <c r="DP978" s="54"/>
      <c r="DQ978" s="54"/>
      <c r="DR978" s="54"/>
      <c r="DS978" s="54"/>
      <c r="DT978" s="54"/>
      <c r="DU978" s="54"/>
      <c r="DV978" s="54"/>
      <c r="DW978" s="54"/>
      <c r="DX978" s="54"/>
      <c r="DY978" s="54"/>
      <c r="DZ978" s="54"/>
      <c r="EA978" s="54"/>
      <c r="EB978" s="54"/>
      <c r="EC978" s="54"/>
      <c r="ED978" s="54"/>
      <c r="EE978" s="54"/>
      <c r="EF978" s="54"/>
      <c r="EG978" s="54"/>
      <c r="EH978" s="54"/>
      <c r="EI978" s="54"/>
      <c r="EJ978" s="54"/>
      <c r="EK978" s="54"/>
      <c r="EL978" s="54"/>
      <c r="EM978" s="54"/>
      <c r="EN978" s="54"/>
      <c r="EO978" s="54"/>
      <c r="EP978" s="54"/>
      <c r="EQ978" s="54"/>
      <c r="ER978" s="54"/>
    </row>
    <row r="979" spans="1:148" x14ac:dyDescent="0.25">
      <c r="A979" s="76"/>
      <c r="B979" s="54"/>
      <c r="C979" s="54"/>
      <c r="D979" s="54"/>
      <c r="E979" s="54"/>
      <c r="F979" s="5"/>
      <c r="G979" s="320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/>
      <c r="CB979" s="54"/>
      <c r="CC979" s="54"/>
      <c r="CD979" s="54"/>
      <c r="CE979" s="54"/>
      <c r="CF979" s="54"/>
      <c r="CG979" s="54"/>
      <c r="CH979" s="54"/>
      <c r="CI979" s="54"/>
      <c r="CJ979" s="54"/>
      <c r="CK979" s="54"/>
      <c r="CL979" s="54"/>
      <c r="CM979" s="54"/>
      <c r="CN979" s="54"/>
      <c r="CO979" s="54"/>
      <c r="CP979" s="54"/>
      <c r="CQ979" s="54"/>
      <c r="CR979" s="54"/>
      <c r="CS979" s="54"/>
      <c r="CT979" s="54"/>
      <c r="CU979" s="54"/>
      <c r="CV979" s="54"/>
      <c r="CW979" s="54"/>
      <c r="CX979" s="54"/>
      <c r="CY979" s="54"/>
      <c r="CZ979" s="54"/>
      <c r="DA979" s="54"/>
      <c r="DB979" s="54"/>
      <c r="DC979" s="54"/>
      <c r="DD979" s="54"/>
      <c r="DE979" s="54"/>
      <c r="DF979" s="54"/>
      <c r="DG979" s="54"/>
      <c r="DH979" s="54"/>
      <c r="DI979" s="54"/>
      <c r="DJ979" s="54"/>
      <c r="DK979" s="54"/>
      <c r="DL979" s="54"/>
      <c r="DM979" s="54"/>
      <c r="DN979" s="54"/>
      <c r="DO979" s="54"/>
      <c r="DP979" s="54"/>
      <c r="DQ979" s="54"/>
      <c r="DR979" s="54"/>
      <c r="DS979" s="54"/>
      <c r="DT979" s="54"/>
      <c r="DU979" s="54"/>
      <c r="DV979" s="54"/>
      <c r="DW979" s="54"/>
      <c r="DX979" s="54"/>
      <c r="DY979" s="54"/>
      <c r="DZ979" s="54"/>
      <c r="EA979" s="54"/>
      <c r="EB979" s="54"/>
      <c r="EC979" s="54"/>
      <c r="ED979" s="54"/>
      <c r="EE979" s="54"/>
      <c r="EF979" s="54"/>
      <c r="EG979" s="54"/>
      <c r="EH979" s="54"/>
      <c r="EI979" s="54"/>
      <c r="EJ979" s="54"/>
      <c r="EK979" s="54"/>
      <c r="EL979" s="54"/>
      <c r="EM979" s="54"/>
      <c r="EN979" s="54"/>
      <c r="EO979" s="54"/>
      <c r="EP979" s="54"/>
      <c r="EQ979" s="54"/>
      <c r="ER979" s="54"/>
    </row>
    <row r="980" spans="1:148" x14ac:dyDescent="0.25">
      <c r="A980" s="76"/>
      <c r="B980" s="54"/>
      <c r="C980" s="54"/>
      <c r="D980" s="54"/>
      <c r="E980" s="54"/>
      <c r="F980" s="5"/>
      <c r="G980" s="320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/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/>
      <c r="DB980" s="54"/>
      <c r="DC980" s="54"/>
      <c r="DD980" s="54"/>
      <c r="DE980" s="54"/>
      <c r="DF980" s="54"/>
      <c r="DG980" s="54"/>
      <c r="DH980" s="54"/>
      <c r="DI980" s="54"/>
      <c r="DJ980" s="54"/>
      <c r="DK980" s="54"/>
      <c r="DL980" s="54"/>
      <c r="DM980" s="54"/>
      <c r="DN980" s="54"/>
      <c r="DO980" s="54"/>
      <c r="DP980" s="54"/>
      <c r="DQ980" s="54"/>
      <c r="DR980" s="54"/>
      <c r="DS980" s="54"/>
      <c r="DT980" s="54"/>
      <c r="DU980" s="54"/>
      <c r="DV980" s="54"/>
      <c r="DW980" s="54"/>
      <c r="DX980" s="54"/>
      <c r="DY980" s="54"/>
      <c r="DZ980" s="54"/>
      <c r="EA980" s="54"/>
      <c r="EB980" s="54"/>
      <c r="EC980" s="54"/>
      <c r="ED980" s="54"/>
      <c r="EE980" s="54"/>
      <c r="EF980" s="54"/>
      <c r="EG980" s="54"/>
      <c r="EH980" s="54"/>
      <c r="EI980" s="54"/>
      <c r="EJ980" s="54"/>
      <c r="EK980" s="54"/>
      <c r="EL980" s="54"/>
      <c r="EM980" s="54"/>
      <c r="EN980" s="54"/>
      <c r="EO980" s="54"/>
      <c r="EP980" s="54"/>
      <c r="EQ980" s="54"/>
      <c r="ER980" s="54"/>
    </row>
    <row r="981" spans="1:148" x14ac:dyDescent="0.25">
      <c r="A981" s="76"/>
      <c r="B981" s="54"/>
      <c r="C981" s="54"/>
      <c r="D981" s="54"/>
      <c r="E981" s="54"/>
      <c r="F981" s="5"/>
      <c r="G981" s="320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/>
      <c r="CB981" s="54"/>
      <c r="CC981" s="54"/>
      <c r="CD981" s="54"/>
      <c r="CE981" s="54"/>
      <c r="CF981" s="54"/>
      <c r="CG981" s="54"/>
      <c r="CH981" s="54"/>
      <c r="CI981" s="54"/>
      <c r="CJ981" s="54"/>
      <c r="CK981" s="54"/>
      <c r="CL981" s="54"/>
      <c r="CM981" s="54"/>
      <c r="CN981" s="54"/>
      <c r="CO981" s="54"/>
      <c r="CP981" s="54"/>
      <c r="CQ981" s="54"/>
      <c r="CR981" s="54"/>
      <c r="CS981" s="54"/>
      <c r="CT981" s="54"/>
      <c r="CU981" s="54"/>
      <c r="CV981" s="54"/>
      <c r="CW981" s="54"/>
      <c r="CX981" s="54"/>
      <c r="CY981" s="54"/>
      <c r="CZ981" s="54"/>
      <c r="DA981" s="54"/>
      <c r="DB981" s="54"/>
      <c r="DC981" s="54"/>
      <c r="DD981" s="54"/>
      <c r="DE981" s="54"/>
      <c r="DF981" s="54"/>
      <c r="DG981" s="54"/>
      <c r="DH981" s="54"/>
      <c r="DI981" s="54"/>
      <c r="DJ981" s="54"/>
      <c r="DK981" s="54"/>
      <c r="DL981" s="54"/>
      <c r="DM981" s="54"/>
      <c r="DN981" s="54"/>
      <c r="DO981" s="54"/>
      <c r="DP981" s="54"/>
      <c r="DQ981" s="54"/>
      <c r="DR981" s="54"/>
      <c r="DS981" s="54"/>
      <c r="DT981" s="54"/>
      <c r="DU981" s="54"/>
      <c r="DV981" s="54"/>
      <c r="DW981" s="54"/>
      <c r="DX981" s="54"/>
      <c r="DY981" s="54"/>
      <c r="DZ981" s="54"/>
      <c r="EA981" s="54"/>
      <c r="EB981" s="54"/>
      <c r="EC981" s="54"/>
      <c r="ED981" s="54"/>
      <c r="EE981" s="54"/>
      <c r="EF981" s="54"/>
      <c r="EG981" s="54"/>
      <c r="EH981" s="54"/>
      <c r="EI981" s="54"/>
      <c r="EJ981" s="54"/>
      <c r="EK981" s="54"/>
      <c r="EL981" s="54"/>
      <c r="EM981" s="54"/>
      <c r="EN981" s="54"/>
      <c r="EO981" s="54"/>
      <c r="EP981" s="54"/>
      <c r="EQ981" s="54"/>
      <c r="ER981" s="54"/>
    </row>
    <row r="982" spans="1:148" x14ac:dyDescent="0.25">
      <c r="A982" s="76"/>
      <c r="B982" s="54"/>
      <c r="C982" s="54"/>
      <c r="D982" s="54"/>
      <c r="E982" s="54"/>
      <c r="F982" s="5"/>
      <c r="G982" s="320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/>
      <c r="CB982" s="54"/>
      <c r="CC982" s="54"/>
      <c r="CD982" s="54"/>
      <c r="CE982" s="54"/>
      <c r="CF982" s="54"/>
      <c r="CG982" s="54"/>
      <c r="CH982" s="54"/>
      <c r="CI982" s="54"/>
      <c r="CJ982" s="54"/>
      <c r="CK982" s="54"/>
      <c r="CL982" s="54"/>
      <c r="CM982" s="54"/>
      <c r="CN982" s="54"/>
      <c r="CO982" s="54"/>
      <c r="CP982" s="54"/>
      <c r="CQ982" s="54"/>
      <c r="CR982" s="54"/>
      <c r="CS982" s="54"/>
      <c r="CT982" s="54"/>
      <c r="CU982" s="54"/>
      <c r="CV982" s="54"/>
      <c r="CW982" s="54"/>
      <c r="CX982" s="54"/>
      <c r="CY982" s="54"/>
      <c r="CZ982" s="54"/>
      <c r="DA982" s="54"/>
      <c r="DB982" s="54"/>
      <c r="DC982" s="54"/>
      <c r="DD982" s="54"/>
      <c r="DE982" s="54"/>
      <c r="DF982" s="54"/>
      <c r="DG982" s="54"/>
      <c r="DH982" s="54"/>
      <c r="DI982" s="54"/>
      <c r="DJ982" s="54"/>
      <c r="DK982" s="54"/>
      <c r="DL982" s="54"/>
      <c r="DM982" s="54"/>
      <c r="DN982" s="54"/>
      <c r="DO982" s="54"/>
      <c r="DP982" s="54"/>
      <c r="DQ982" s="54"/>
      <c r="DR982" s="54"/>
      <c r="DS982" s="54"/>
      <c r="DT982" s="54"/>
      <c r="DU982" s="54"/>
      <c r="DV982" s="54"/>
      <c r="DW982" s="54"/>
      <c r="DX982" s="54"/>
      <c r="DY982" s="54"/>
      <c r="DZ982" s="54"/>
      <c r="EA982" s="54"/>
      <c r="EB982" s="54"/>
      <c r="EC982" s="54"/>
      <c r="ED982" s="54"/>
      <c r="EE982" s="54"/>
      <c r="EF982" s="54"/>
      <c r="EG982" s="54"/>
      <c r="EH982" s="54"/>
      <c r="EI982" s="54"/>
      <c r="EJ982" s="54"/>
      <c r="EK982" s="54"/>
      <c r="EL982" s="54"/>
      <c r="EM982" s="54"/>
      <c r="EN982" s="54"/>
      <c r="EO982" s="54"/>
      <c r="EP982" s="54"/>
      <c r="EQ982" s="54"/>
      <c r="ER982" s="54"/>
    </row>
    <row r="983" spans="1:148" x14ac:dyDescent="0.25">
      <c r="A983" s="76"/>
      <c r="B983" s="54"/>
      <c r="C983" s="54"/>
      <c r="D983" s="54"/>
      <c r="E983" s="54"/>
      <c r="F983" s="5"/>
      <c r="G983" s="320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/>
      <c r="CB983" s="54"/>
      <c r="CC983" s="54"/>
      <c r="CD983" s="54"/>
      <c r="CE983" s="54"/>
      <c r="CF983" s="54"/>
      <c r="CG983" s="54"/>
      <c r="CH983" s="54"/>
      <c r="CI983" s="54"/>
      <c r="CJ983" s="54"/>
      <c r="CK983" s="54"/>
      <c r="CL983" s="54"/>
      <c r="CM983" s="54"/>
      <c r="CN983" s="54"/>
      <c r="CO983" s="54"/>
      <c r="CP983" s="54"/>
      <c r="CQ983" s="54"/>
      <c r="CR983" s="54"/>
      <c r="CS983" s="54"/>
      <c r="CT983" s="54"/>
      <c r="CU983" s="54"/>
      <c r="CV983" s="54"/>
      <c r="CW983" s="54"/>
      <c r="CX983" s="54"/>
      <c r="CY983" s="54"/>
      <c r="CZ983" s="54"/>
      <c r="DA983" s="54"/>
      <c r="DB983" s="54"/>
      <c r="DC983" s="54"/>
      <c r="DD983" s="54"/>
      <c r="DE983" s="54"/>
      <c r="DF983" s="54"/>
      <c r="DG983" s="54"/>
      <c r="DH983" s="54"/>
      <c r="DI983" s="54"/>
      <c r="DJ983" s="54"/>
      <c r="DK983" s="54"/>
      <c r="DL983" s="54"/>
      <c r="DM983" s="54"/>
      <c r="DN983" s="54"/>
      <c r="DO983" s="54"/>
      <c r="DP983" s="54"/>
      <c r="DQ983" s="54"/>
      <c r="DR983" s="54"/>
      <c r="DS983" s="54"/>
      <c r="DT983" s="54"/>
      <c r="DU983" s="54"/>
      <c r="DV983" s="54"/>
      <c r="DW983" s="54"/>
      <c r="DX983" s="54"/>
      <c r="DY983" s="54"/>
      <c r="DZ983" s="54"/>
      <c r="EA983" s="54"/>
      <c r="EB983" s="54"/>
      <c r="EC983" s="54"/>
      <c r="ED983" s="54"/>
      <c r="EE983" s="54"/>
      <c r="EF983" s="54"/>
      <c r="EG983" s="54"/>
      <c r="EH983" s="54"/>
      <c r="EI983" s="54"/>
      <c r="EJ983" s="54"/>
      <c r="EK983" s="54"/>
      <c r="EL983" s="54"/>
      <c r="EM983" s="54"/>
      <c r="EN983" s="54"/>
      <c r="EO983" s="54"/>
      <c r="EP983" s="54"/>
      <c r="EQ983" s="54"/>
      <c r="ER983" s="54"/>
    </row>
    <row r="984" spans="1:148" x14ac:dyDescent="0.25">
      <c r="A984" s="76"/>
      <c r="B984" s="54"/>
      <c r="C984" s="54"/>
      <c r="D984" s="54"/>
      <c r="E984" s="54"/>
      <c r="F984" s="5"/>
      <c r="G984" s="320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D984" s="54"/>
      <c r="CE984" s="54"/>
      <c r="CF984" s="54"/>
      <c r="CG984" s="54"/>
      <c r="CH984" s="54"/>
      <c r="CI984" s="54"/>
      <c r="CJ984" s="54"/>
      <c r="CK984" s="54"/>
      <c r="CL984" s="54"/>
      <c r="CM984" s="54"/>
      <c r="CN984" s="54"/>
      <c r="CO984" s="54"/>
      <c r="CP984" s="54"/>
      <c r="CQ984" s="54"/>
      <c r="CR984" s="54"/>
      <c r="CS984" s="54"/>
      <c r="CT984" s="54"/>
      <c r="CU984" s="54"/>
      <c r="CV984" s="54"/>
      <c r="CW984" s="54"/>
      <c r="CX984" s="54"/>
      <c r="CY984" s="54"/>
      <c r="CZ984" s="54"/>
      <c r="DA984" s="54"/>
      <c r="DB984" s="54"/>
      <c r="DC984" s="54"/>
      <c r="DD984" s="54"/>
      <c r="DE984" s="54"/>
      <c r="DF984" s="54"/>
      <c r="DG984" s="54"/>
      <c r="DH984" s="54"/>
      <c r="DI984" s="54"/>
      <c r="DJ984" s="54"/>
      <c r="DK984" s="54"/>
      <c r="DL984" s="54"/>
      <c r="DM984" s="54"/>
      <c r="DN984" s="54"/>
      <c r="DO984" s="54"/>
      <c r="DP984" s="54"/>
      <c r="DQ984" s="54"/>
      <c r="DR984" s="54"/>
      <c r="DS984" s="54"/>
      <c r="DT984" s="54"/>
      <c r="DU984" s="54"/>
      <c r="DV984" s="54"/>
      <c r="DW984" s="54"/>
      <c r="DX984" s="54"/>
      <c r="DY984" s="54"/>
      <c r="DZ984" s="54"/>
      <c r="EA984" s="54"/>
      <c r="EB984" s="54"/>
      <c r="EC984" s="54"/>
      <c r="ED984" s="54"/>
      <c r="EE984" s="54"/>
      <c r="EF984" s="54"/>
      <c r="EG984" s="54"/>
      <c r="EH984" s="54"/>
      <c r="EI984" s="54"/>
      <c r="EJ984" s="54"/>
      <c r="EK984" s="54"/>
      <c r="EL984" s="54"/>
      <c r="EM984" s="54"/>
      <c r="EN984" s="54"/>
      <c r="EO984" s="54"/>
      <c r="EP984" s="54"/>
      <c r="EQ984" s="54"/>
      <c r="ER984" s="54"/>
    </row>
    <row r="985" spans="1:148" x14ac:dyDescent="0.25">
      <c r="A985" s="76"/>
      <c r="B985" s="54"/>
      <c r="C985" s="54"/>
      <c r="D985" s="54"/>
      <c r="E985" s="54"/>
      <c r="F985" s="5"/>
      <c r="G985" s="320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  <c r="BV985" s="54"/>
      <c r="BW985" s="54"/>
      <c r="BX985" s="54"/>
      <c r="BY985" s="54"/>
      <c r="BZ985" s="54"/>
      <c r="CA985" s="54"/>
      <c r="CB985" s="54"/>
      <c r="CC985" s="54"/>
      <c r="CD985" s="54"/>
      <c r="CE985" s="54"/>
      <c r="CF985" s="54"/>
      <c r="CG985" s="54"/>
      <c r="CH985" s="54"/>
      <c r="CI985" s="54"/>
      <c r="CJ985" s="54"/>
      <c r="CK985" s="54"/>
      <c r="CL985" s="54"/>
      <c r="CM985" s="54"/>
      <c r="CN985" s="54"/>
      <c r="CO985" s="54"/>
      <c r="CP985" s="54"/>
      <c r="CQ985" s="54"/>
      <c r="CR985" s="54"/>
      <c r="CS985" s="54"/>
      <c r="CT985" s="54"/>
      <c r="CU985" s="54"/>
      <c r="CV985" s="54"/>
      <c r="CW985" s="54"/>
      <c r="CX985" s="54"/>
      <c r="CY985" s="54"/>
      <c r="CZ985" s="54"/>
      <c r="DA985" s="54"/>
      <c r="DB985" s="54"/>
      <c r="DC985" s="54"/>
      <c r="DD985" s="54"/>
      <c r="DE985" s="54"/>
      <c r="DF985" s="54"/>
      <c r="DG985" s="54"/>
      <c r="DH985" s="54"/>
      <c r="DI985" s="54"/>
      <c r="DJ985" s="54"/>
      <c r="DK985" s="54"/>
      <c r="DL985" s="54"/>
      <c r="DM985" s="54"/>
      <c r="DN985" s="54"/>
      <c r="DO985" s="54"/>
      <c r="DP985" s="54"/>
      <c r="DQ985" s="54"/>
      <c r="DR985" s="54"/>
      <c r="DS985" s="54"/>
      <c r="DT985" s="54"/>
      <c r="DU985" s="54"/>
      <c r="DV985" s="54"/>
      <c r="DW985" s="54"/>
      <c r="DX985" s="54"/>
      <c r="DY985" s="54"/>
      <c r="DZ985" s="54"/>
      <c r="EA985" s="54"/>
      <c r="EB985" s="54"/>
      <c r="EC985" s="54"/>
      <c r="ED985" s="54"/>
      <c r="EE985" s="54"/>
      <c r="EF985" s="54"/>
      <c r="EG985" s="54"/>
      <c r="EH985" s="54"/>
      <c r="EI985" s="54"/>
      <c r="EJ985" s="54"/>
      <c r="EK985" s="54"/>
      <c r="EL985" s="54"/>
      <c r="EM985" s="54"/>
      <c r="EN985" s="54"/>
      <c r="EO985" s="54"/>
      <c r="EP985" s="54"/>
      <c r="EQ985" s="54"/>
      <c r="ER985" s="54"/>
    </row>
    <row r="986" spans="1:148" x14ac:dyDescent="0.25">
      <c r="A986" s="76"/>
      <c r="B986" s="54"/>
      <c r="C986" s="54"/>
      <c r="D986" s="54"/>
      <c r="E986" s="54"/>
      <c r="F986" s="5"/>
      <c r="G986" s="320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  <c r="BV986" s="54"/>
      <c r="BW986" s="54"/>
      <c r="BX986" s="54"/>
      <c r="BY986" s="54"/>
      <c r="BZ986" s="54"/>
      <c r="CA986" s="54"/>
      <c r="CB986" s="54"/>
      <c r="CC986" s="54"/>
      <c r="CD986" s="54"/>
      <c r="CE986" s="54"/>
      <c r="CF986" s="54"/>
      <c r="CG986" s="54"/>
      <c r="CH986" s="54"/>
      <c r="CI986" s="54"/>
      <c r="CJ986" s="54"/>
      <c r="CK986" s="54"/>
      <c r="CL986" s="54"/>
      <c r="CM986" s="54"/>
      <c r="CN986" s="54"/>
      <c r="CO986" s="54"/>
      <c r="CP986" s="54"/>
      <c r="CQ986" s="54"/>
      <c r="CR986" s="54"/>
      <c r="CS986" s="54"/>
      <c r="CT986" s="54"/>
      <c r="CU986" s="54"/>
      <c r="CV986" s="54"/>
      <c r="CW986" s="54"/>
      <c r="CX986" s="54"/>
      <c r="CY986" s="54"/>
      <c r="CZ986" s="54"/>
      <c r="DA986" s="54"/>
      <c r="DB986" s="54"/>
      <c r="DC986" s="54"/>
      <c r="DD986" s="54"/>
      <c r="DE986" s="54"/>
      <c r="DF986" s="54"/>
      <c r="DG986" s="54"/>
      <c r="DH986" s="54"/>
      <c r="DI986" s="54"/>
      <c r="DJ986" s="54"/>
      <c r="DK986" s="54"/>
      <c r="DL986" s="54"/>
      <c r="DM986" s="54"/>
      <c r="DN986" s="54"/>
      <c r="DO986" s="54"/>
      <c r="DP986" s="54"/>
      <c r="DQ986" s="54"/>
      <c r="DR986" s="54"/>
      <c r="DS986" s="54"/>
      <c r="DT986" s="54"/>
      <c r="DU986" s="54"/>
      <c r="DV986" s="54"/>
      <c r="DW986" s="54"/>
      <c r="DX986" s="54"/>
      <c r="DY986" s="54"/>
      <c r="DZ986" s="54"/>
      <c r="EA986" s="54"/>
      <c r="EB986" s="54"/>
      <c r="EC986" s="54"/>
      <c r="ED986" s="54"/>
      <c r="EE986" s="54"/>
      <c r="EF986" s="54"/>
      <c r="EG986" s="54"/>
      <c r="EH986" s="54"/>
      <c r="EI986" s="54"/>
      <c r="EJ986" s="54"/>
      <c r="EK986" s="54"/>
      <c r="EL986" s="54"/>
      <c r="EM986" s="54"/>
      <c r="EN986" s="54"/>
      <c r="EO986" s="54"/>
      <c r="EP986" s="54"/>
      <c r="EQ986" s="54"/>
      <c r="ER986" s="54"/>
    </row>
    <row r="987" spans="1:148" x14ac:dyDescent="0.25">
      <c r="A987" s="76"/>
      <c r="B987" s="54"/>
      <c r="C987" s="54"/>
      <c r="D987" s="54"/>
      <c r="E987" s="54"/>
      <c r="F987" s="5"/>
      <c r="G987" s="320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  <c r="BV987" s="54"/>
      <c r="BW987" s="54"/>
      <c r="BX987" s="54"/>
      <c r="BY987" s="54"/>
      <c r="BZ987" s="54"/>
      <c r="CA987" s="54"/>
      <c r="CB987" s="54"/>
      <c r="CC987" s="54"/>
      <c r="CD987" s="54"/>
      <c r="CE987" s="54"/>
      <c r="CF987" s="54"/>
      <c r="CG987" s="54"/>
      <c r="CH987" s="54"/>
      <c r="CI987" s="54"/>
      <c r="CJ987" s="54"/>
      <c r="CK987" s="54"/>
      <c r="CL987" s="54"/>
      <c r="CM987" s="54"/>
      <c r="CN987" s="54"/>
      <c r="CO987" s="54"/>
      <c r="CP987" s="54"/>
      <c r="CQ987" s="54"/>
      <c r="CR987" s="54"/>
      <c r="CS987" s="54"/>
      <c r="CT987" s="54"/>
      <c r="CU987" s="54"/>
      <c r="CV987" s="54"/>
      <c r="CW987" s="54"/>
      <c r="CX987" s="54"/>
      <c r="CY987" s="54"/>
      <c r="CZ987" s="54"/>
      <c r="DA987" s="54"/>
      <c r="DB987" s="54"/>
      <c r="DC987" s="54"/>
      <c r="DD987" s="54"/>
      <c r="DE987" s="54"/>
      <c r="DF987" s="54"/>
      <c r="DG987" s="54"/>
      <c r="DH987" s="54"/>
      <c r="DI987" s="54"/>
      <c r="DJ987" s="54"/>
      <c r="DK987" s="54"/>
      <c r="DL987" s="54"/>
      <c r="DM987" s="54"/>
      <c r="DN987" s="54"/>
      <c r="DO987" s="54"/>
      <c r="DP987" s="54"/>
      <c r="DQ987" s="54"/>
      <c r="DR987" s="54"/>
      <c r="DS987" s="54"/>
      <c r="DT987" s="54"/>
      <c r="DU987" s="54"/>
      <c r="DV987" s="54"/>
      <c r="DW987" s="54"/>
      <c r="DX987" s="54"/>
      <c r="DY987" s="54"/>
      <c r="DZ987" s="54"/>
      <c r="EA987" s="54"/>
      <c r="EB987" s="54"/>
      <c r="EC987" s="54"/>
      <c r="ED987" s="54"/>
      <c r="EE987" s="54"/>
      <c r="EF987" s="54"/>
      <c r="EG987" s="54"/>
      <c r="EH987" s="54"/>
      <c r="EI987" s="54"/>
      <c r="EJ987" s="54"/>
      <c r="EK987" s="54"/>
      <c r="EL987" s="54"/>
      <c r="EM987" s="54"/>
      <c r="EN987" s="54"/>
      <c r="EO987" s="54"/>
      <c r="EP987" s="54"/>
      <c r="EQ987" s="54"/>
      <c r="ER987" s="54"/>
    </row>
    <row r="988" spans="1:148" x14ac:dyDescent="0.25">
      <c r="A988" s="76"/>
      <c r="B988" s="54"/>
      <c r="C988" s="54"/>
      <c r="D988" s="54"/>
      <c r="E988" s="54"/>
      <c r="F988" s="5"/>
      <c r="G988" s="320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D988" s="54"/>
      <c r="CE988" s="54"/>
      <c r="CF988" s="54"/>
      <c r="CG988" s="54"/>
      <c r="CH988" s="54"/>
      <c r="CI988" s="54"/>
      <c r="CJ988" s="54"/>
      <c r="CK988" s="54"/>
      <c r="CL988" s="54"/>
      <c r="CM988" s="54"/>
      <c r="CN988" s="54"/>
      <c r="CO988" s="54"/>
      <c r="CP988" s="54"/>
      <c r="CQ988" s="54"/>
      <c r="CR988" s="54"/>
      <c r="CS988" s="54"/>
      <c r="CT988" s="54"/>
      <c r="CU988" s="54"/>
      <c r="CV988" s="54"/>
      <c r="CW988" s="54"/>
      <c r="CX988" s="54"/>
      <c r="CY988" s="54"/>
      <c r="CZ988" s="54"/>
      <c r="DA988" s="54"/>
      <c r="DB988" s="54"/>
      <c r="DC988" s="54"/>
      <c r="DD988" s="54"/>
      <c r="DE988" s="54"/>
      <c r="DF988" s="54"/>
      <c r="DG988" s="54"/>
      <c r="DH988" s="54"/>
      <c r="DI988" s="54"/>
      <c r="DJ988" s="54"/>
      <c r="DK988" s="54"/>
      <c r="DL988" s="54"/>
      <c r="DM988" s="54"/>
      <c r="DN988" s="54"/>
      <c r="DO988" s="54"/>
      <c r="DP988" s="54"/>
      <c r="DQ988" s="54"/>
      <c r="DR988" s="54"/>
      <c r="DS988" s="54"/>
      <c r="DT988" s="54"/>
      <c r="DU988" s="54"/>
      <c r="DV988" s="54"/>
      <c r="DW988" s="54"/>
      <c r="DX988" s="54"/>
      <c r="DY988" s="54"/>
      <c r="DZ988" s="54"/>
      <c r="EA988" s="54"/>
      <c r="EB988" s="54"/>
      <c r="EC988" s="54"/>
      <c r="ED988" s="54"/>
      <c r="EE988" s="54"/>
      <c r="EF988" s="54"/>
      <c r="EG988" s="54"/>
      <c r="EH988" s="54"/>
      <c r="EI988" s="54"/>
      <c r="EJ988" s="54"/>
      <c r="EK988" s="54"/>
      <c r="EL988" s="54"/>
      <c r="EM988" s="54"/>
      <c r="EN988" s="54"/>
      <c r="EO988" s="54"/>
      <c r="EP988" s="54"/>
      <c r="EQ988" s="54"/>
      <c r="ER988" s="54"/>
    </row>
    <row r="989" spans="1:148" x14ac:dyDescent="0.25">
      <c r="A989" s="76"/>
      <c r="B989" s="54"/>
      <c r="C989" s="54"/>
      <c r="D989" s="54"/>
      <c r="E989" s="54"/>
      <c r="F989" s="5"/>
      <c r="G989" s="320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  <c r="BV989" s="54"/>
      <c r="BW989" s="54"/>
      <c r="BX989" s="54"/>
      <c r="BY989" s="54"/>
      <c r="BZ989" s="54"/>
      <c r="CA989" s="54"/>
      <c r="CB989" s="54"/>
      <c r="CC989" s="54"/>
      <c r="CD989" s="54"/>
      <c r="CE989" s="54"/>
      <c r="CF989" s="54"/>
      <c r="CG989" s="54"/>
      <c r="CH989" s="54"/>
      <c r="CI989" s="54"/>
      <c r="CJ989" s="54"/>
      <c r="CK989" s="54"/>
      <c r="CL989" s="54"/>
      <c r="CM989" s="54"/>
      <c r="CN989" s="54"/>
      <c r="CO989" s="54"/>
      <c r="CP989" s="54"/>
      <c r="CQ989" s="54"/>
      <c r="CR989" s="54"/>
      <c r="CS989" s="54"/>
      <c r="CT989" s="54"/>
      <c r="CU989" s="54"/>
      <c r="CV989" s="54"/>
      <c r="CW989" s="54"/>
      <c r="CX989" s="54"/>
      <c r="CY989" s="54"/>
      <c r="CZ989" s="54"/>
      <c r="DA989" s="54"/>
      <c r="DB989" s="54"/>
      <c r="DC989" s="54"/>
      <c r="DD989" s="54"/>
      <c r="DE989" s="54"/>
      <c r="DF989" s="54"/>
      <c r="DG989" s="54"/>
      <c r="DH989" s="54"/>
      <c r="DI989" s="54"/>
      <c r="DJ989" s="54"/>
      <c r="DK989" s="54"/>
      <c r="DL989" s="54"/>
      <c r="DM989" s="54"/>
      <c r="DN989" s="54"/>
      <c r="DO989" s="54"/>
      <c r="DP989" s="54"/>
      <c r="DQ989" s="54"/>
      <c r="DR989" s="54"/>
      <c r="DS989" s="54"/>
      <c r="DT989" s="54"/>
      <c r="DU989" s="54"/>
      <c r="DV989" s="54"/>
      <c r="DW989" s="54"/>
      <c r="DX989" s="54"/>
      <c r="DY989" s="54"/>
      <c r="DZ989" s="54"/>
      <c r="EA989" s="54"/>
      <c r="EB989" s="54"/>
      <c r="EC989" s="54"/>
      <c r="ED989" s="54"/>
      <c r="EE989" s="54"/>
      <c r="EF989" s="54"/>
      <c r="EG989" s="54"/>
      <c r="EH989" s="54"/>
      <c r="EI989" s="54"/>
      <c r="EJ989" s="54"/>
      <c r="EK989" s="54"/>
      <c r="EL989" s="54"/>
      <c r="EM989" s="54"/>
      <c r="EN989" s="54"/>
      <c r="EO989" s="54"/>
      <c r="EP989" s="54"/>
      <c r="EQ989" s="54"/>
      <c r="ER989" s="54"/>
    </row>
    <row r="990" spans="1:148" x14ac:dyDescent="0.25">
      <c r="A990" s="76"/>
      <c r="B990" s="54"/>
      <c r="C990" s="54"/>
      <c r="D990" s="54"/>
      <c r="E990" s="54"/>
      <c r="F990" s="5"/>
      <c r="G990" s="320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  <c r="BV990" s="54"/>
      <c r="BW990" s="54"/>
      <c r="BX990" s="54"/>
      <c r="BY990" s="54"/>
      <c r="BZ990" s="54"/>
      <c r="CA990" s="54"/>
      <c r="CB990" s="54"/>
      <c r="CC990" s="54"/>
      <c r="CD990" s="54"/>
      <c r="CE990" s="54"/>
      <c r="CF990" s="54"/>
      <c r="CG990" s="54"/>
      <c r="CH990" s="54"/>
      <c r="CI990" s="54"/>
      <c r="CJ990" s="54"/>
      <c r="CK990" s="54"/>
      <c r="CL990" s="54"/>
      <c r="CM990" s="54"/>
      <c r="CN990" s="54"/>
      <c r="CO990" s="54"/>
      <c r="CP990" s="54"/>
      <c r="CQ990" s="54"/>
      <c r="CR990" s="54"/>
      <c r="CS990" s="54"/>
      <c r="CT990" s="54"/>
      <c r="CU990" s="54"/>
      <c r="CV990" s="54"/>
      <c r="CW990" s="54"/>
      <c r="CX990" s="54"/>
      <c r="CY990" s="54"/>
      <c r="CZ990" s="54"/>
      <c r="DA990" s="54"/>
      <c r="DB990" s="54"/>
      <c r="DC990" s="54"/>
      <c r="DD990" s="54"/>
      <c r="DE990" s="54"/>
      <c r="DF990" s="54"/>
      <c r="DG990" s="54"/>
      <c r="DH990" s="54"/>
      <c r="DI990" s="54"/>
      <c r="DJ990" s="54"/>
      <c r="DK990" s="54"/>
      <c r="DL990" s="54"/>
      <c r="DM990" s="54"/>
      <c r="DN990" s="54"/>
      <c r="DO990" s="54"/>
      <c r="DP990" s="54"/>
      <c r="DQ990" s="54"/>
      <c r="DR990" s="54"/>
      <c r="DS990" s="54"/>
      <c r="DT990" s="54"/>
      <c r="DU990" s="54"/>
      <c r="DV990" s="54"/>
      <c r="DW990" s="54"/>
      <c r="DX990" s="54"/>
      <c r="DY990" s="54"/>
      <c r="DZ990" s="54"/>
      <c r="EA990" s="54"/>
      <c r="EB990" s="54"/>
      <c r="EC990" s="54"/>
      <c r="ED990" s="54"/>
      <c r="EE990" s="54"/>
      <c r="EF990" s="54"/>
      <c r="EG990" s="54"/>
      <c r="EH990" s="54"/>
      <c r="EI990" s="54"/>
      <c r="EJ990" s="54"/>
      <c r="EK990" s="54"/>
      <c r="EL990" s="54"/>
      <c r="EM990" s="54"/>
      <c r="EN990" s="54"/>
      <c r="EO990" s="54"/>
      <c r="EP990" s="54"/>
      <c r="EQ990" s="54"/>
      <c r="ER990" s="54"/>
    </row>
    <row r="991" spans="1:148" x14ac:dyDescent="0.25">
      <c r="A991" s="76"/>
      <c r="B991" s="54"/>
      <c r="C991" s="54"/>
      <c r="D991" s="54"/>
      <c r="E991" s="54"/>
      <c r="F991" s="5"/>
      <c r="G991" s="320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  <c r="BV991" s="54"/>
      <c r="BW991" s="54"/>
      <c r="BX991" s="54"/>
      <c r="BY991" s="54"/>
      <c r="BZ991" s="54"/>
      <c r="CA991" s="54"/>
      <c r="CB991" s="54"/>
      <c r="CC991" s="54"/>
      <c r="CD991" s="54"/>
      <c r="CE991" s="54"/>
      <c r="CF991" s="54"/>
      <c r="CG991" s="54"/>
      <c r="CH991" s="54"/>
      <c r="CI991" s="54"/>
      <c r="CJ991" s="54"/>
      <c r="CK991" s="54"/>
      <c r="CL991" s="54"/>
      <c r="CM991" s="54"/>
      <c r="CN991" s="54"/>
      <c r="CO991" s="54"/>
      <c r="CP991" s="54"/>
      <c r="CQ991" s="54"/>
      <c r="CR991" s="54"/>
      <c r="CS991" s="54"/>
      <c r="CT991" s="54"/>
      <c r="CU991" s="54"/>
      <c r="CV991" s="54"/>
      <c r="CW991" s="54"/>
      <c r="CX991" s="54"/>
      <c r="CY991" s="54"/>
      <c r="CZ991" s="54"/>
      <c r="DA991" s="54"/>
      <c r="DB991" s="54"/>
      <c r="DC991" s="54"/>
      <c r="DD991" s="54"/>
      <c r="DE991" s="54"/>
      <c r="DF991" s="54"/>
      <c r="DG991" s="54"/>
      <c r="DH991" s="54"/>
      <c r="DI991" s="54"/>
      <c r="DJ991" s="54"/>
      <c r="DK991" s="54"/>
      <c r="DL991" s="54"/>
      <c r="DM991" s="54"/>
      <c r="DN991" s="54"/>
      <c r="DO991" s="54"/>
      <c r="DP991" s="54"/>
      <c r="DQ991" s="54"/>
      <c r="DR991" s="54"/>
      <c r="DS991" s="54"/>
      <c r="DT991" s="54"/>
      <c r="DU991" s="54"/>
      <c r="DV991" s="54"/>
      <c r="DW991" s="54"/>
      <c r="DX991" s="54"/>
      <c r="DY991" s="54"/>
      <c r="DZ991" s="54"/>
      <c r="EA991" s="54"/>
      <c r="EB991" s="54"/>
      <c r="EC991" s="54"/>
      <c r="ED991" s="54"/>
      <c r="EE991" s="54"/>
      <c r="EF991" s="54"/>
      <c r="EG991" s="54"/>
      <c r="EH991" s="54"/>
      <c r="EI991" s="54"/>
      <c r="EJ991" s="54"/>
      <c r="EK991" s="54"/>
      <c r="EL991" s="54"/>
      <c r="EM991" s="54"/>
      <c r="EN991" s="54"/>
      <c r="EO991" s="54"/>
      <c r="EP991" s="54"/>
      <c r="EQ991" s="54"/>
      <c r="ER991" s="54"/>
    </row>
    <row r="992" spans="1:148" x14ac:dyDescent="0.25">
      <c r="A992" s="76"/>
      <c r="B992" s="54"/>
      <c r="C992" s="54"/>
      <c r="D992" s="54"/>
      <c r="E992" s="54"/>
      <c r="F992" s="5"/>
      <c r="G992" s="320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D992" s="54"/>
      <c r="CE992" s="54"/>
      <c r="CF992" s="54"/>
      <c r="CG992" s="54"/>
      <c r="CH992" s="54"/>
      <c r="CI992" s="54"/>
      <c r="CJ992" s="54"/>
      <c r="CK992" s="54"/>
      <c r="CL992" s="54"/>
      <c r="CM992" s="54"/>
      <c r="CN992" s="54"/>
      <c r="CO992" s="54"/>
      <c r="CP992" s="54"/>
      <c r="CQ992" s="54"/>
      <c r="CR992" s="54"/>
      <c r="CS992" s="54"/>
      <c r="CT992" s="54"/>
      <c r="CU992" s="54"/>
      <c r="CV992" s="54"/>
      <c r="CW992" s="54"/>
      <c r="CX992" s="54"/>
      <c r="CY992" s="54"/>
      <c r="CZ992" s="54"/>
      <c r="DA992" s="54"/>
      <c r="DB992" s="54"/>
      <c r="DC992" s="54"/>
      <c r="DD992" s="54"/>
      <c r="DE992" s="54"/>
      <c r="DF992" s="54"/>
      <c r="DG992" s="54"/>
      <c r="DH992" s="54"/>
      <c r="DI992" s="54"/>
      <c r="DJ992" s="54"/>
      <c r="DK992" s="54"/>
      <c r="DL992" s="54"/>
      <c r="DM992" s="54"/>
      <c r="DN992" s="54"/>
      <c r="DO992" s="54"/>
      <c r="DP992" s="54"/>
      <c r="DQ992" s="54"/>
      <c r="DR992" s="54"/>
      <c r="DS992" s="54"/>
      <c r="DT992" s="54"/>
      <c r="DU992" s="54"/>
      <c r="DV992" s="54"/>
      <c r="DW992" s="54"/>
      <c r="DX992" s="54"/>
      <c r="DY992" s="54"/>
      <c r="DZ992" s="54"/>
      <c r="EA992" s="54"/>
      <c r="EB992" s="54"/>
      <c r="EC992" s="54"/>
      <c r="ED992" s="54"/>
      <c r="EE992" s="54"/>
      <c r="EF992" s="54"/>
      <c r="EG992" s="54"/>
      <c r="EH992" s="54"/>
      <c r="EI992" s="54"/>
      <c r="EJ992" s="54"/>
      <c r="EK992" s="54"/>
      <c r="EL992" s="54"/>
      <c r="EM992" s="54"/>
      <c r="EN992" s="54"/>
      <c r="EO992" s="54"/>
      <c r="EP992" s="54"/>
      <c r="EQ992" s="54"/>
      <c r="ER992" s="54"/>
    </row>
    <row r="993" spans="1:148" x14ac:dyDescent="0.25">
      <c r="A993" s="76"/>
      <c r="B993" s="54"/>
      <c r="C993" s="54"/>
      <c r="D993" s="54"/>
      <c r="E993" s="54"/>
      <c r="F993" s="5"/>
      <c r="G993" s="320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/>
      <c r="CB993" s="54"/>
      <c r="CC993" s="54"/>
      <c r="CD993" s="54"/>
      <c r="CE993" s="54"/>
      <c r="CF993" s="54"/>
      <c r="CG993" s="54"/>
      <c r="CH993" s="54"/>
      <c r="CI993" s="54"/>
      <c r="CJ993" s="54"/>
      <c r="CK993" s="54"/>
      <c r="CL993" s="54"/>
      <c r="CM993" s="54"/>
      <c r="CN993" s="54"/>
      <c r="CO993" s="54"/>
      <c r="CP993" s="54"/>
      <c r="CQ993" s="54"/>
      <c r="CR993" s="54"/>
      <c r="CS993" s="54"/>
      <c r="CT993" s="54"/>
      <c r="CU993" s="54"/>
      <c r="CV993" s="54"/>
      <c r="CW993" s="54"/>
      <c r="CX993" s="54"/>
      <c r="CY993" s="54"/>
      <c r="CZ993" s="54"/>
      <c r="DA993" s="54"/>
      <c r="DB993" s="54"/>
      <c r="DC993" s="54"/>
      <c r="DD993" s="54"/>
      <c r="DE993" s="54"/>
      <c r="DF993" s="54"/>
      <c r="DG993" s="54"/>
      <c r="DH993" s="54"/>
      <c r="DI993" s="54"/>
      <c r="DJ993" s="54"/>
      <c r="DK993" s="54"/>
      <c r="DL993" s="54"/>
      <c r="DM993" s="54"/>
      <c r="DN993" s="54"/>
      <c r="DO993" s="54"/>
      <c r="DP993" s="54"/>
      <c r="DQ993" s="54"/>
      <c r="DR993" s="54"/>
      <c r="DS993" s="54"/>
      <c r="DT993" s="54"/>
      <c r="DU993" s="54"/>
      <c r="DV993" s="54"/>
      <c r="DW993" s="54"/>
      <c r="DX993" s="54"/>
      <c r="DY993" s="54"/>
      <c r="DZ993" s="54"/>
      <c r="EA993" s="54"/>
      <c r="EB993" s="54"/>
      <c r="EC993" s="54"/>
      <c r="ED993" s="54"/>
      <c r="EE993" s="54"/>
      <c r="EF993" s="54"/>
      <c r="EG993" s="54"/>
      <c r="EH993" s="54"/>
      <c r="EI993" s="54"/>
      <c r="EJ993" s="54"/>
      <c r="EK993" s="54"/>
      <c r="EL993" s="54"/>
      <c r="EM993" s="54"/>
      <c r="EN993" s="54"/>
      <c r="EO993" s="54"/>
      <c r="EP993" s="54"/>
      <c r="EQ993" s="54"/>
      <c r="ER993" s="54"/>
    </row>
    <row r="994" spans="1:148" x14ac:dyDescent="0.25">
      <c r="A994" s="76"/>
      <c r="B994" s="54"/>
      <c r="C994" s="54"/>
      <c r="D994" s="54"/>
      <c r="E994" s="54"/>
      <c r="F994" s="5"/>
      <c r="G994" s="320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/>
      <c r="CB994" s="54"/>
      <c r="CC994" s="54"/>
      <c r="CD994" s="54"/>
      <c r="CE994" s="54"/>
      <c r="CF994" s="54"/>
      <c r="CG994" s="54"/>
      <c r="CH994" s="54"/>
      <c r="CI994" s="54"/>
      <c r="CJ994" s="54"/>
      <c r="CK994" s="54"/>
      <c r="CL994" s="54"/>
      <c r="CM994" s="54"/>
      <c r="CN994" s="54"/>
      <c r="CO994" s="54"/>
      <c r="CP994" s="54"/>
      <c r="CQ994" s="54"/>
      <c r="CR994" s="54"/>
      <c r="CS994" s="54"/>
      <c r="CT994" s="54"/>
      <c r="CU994" s="54"/>
      <c r="CV994" s="54"/>
      <c r="CW994" s="54"/>
      <c r="CX994" s="54"/>
      <c r="CY994" s="54"/>
      <c r="CZ994" s="54"/>
      <c r="DA994" s="54"/>
      <c r="DB994" s="54"/>
      <c r="DC994" s="54"/>
      <c r="DD994" s="54"/>
      <c r="DE994" s="54"/>
      <c r="DF994" s="54"/>
      <c r="DG994" s="54"/>
      <c r="DH994" s="54"/>
      <c r="DI994" s="54"/>
      <c r="DJ994" s="54"/>
      <c r="DK994" s="54"/>
      <c r="DL994" s="54"/>
      <c r="DM994" s="54"/>
      <c r="DN994" s="54"/>
      <c r="DO994" s="54"/>
      <c r="DP994" s="54"/>
      <c r="DQ994" s="54"/>
      <c r="DR994" s="54"/>
      <c r="DS994" s="54"/>
      <c r="DT994" s="54"/>
      <c r="DU994" s="54"/>
      <c r="DV994" s="54"/>
      <c r="DW994" s="54"/>
      <c r="DX994" s="54"/>
      <c r="DY994" s="54"/>
      <c r="DZ994" s="54"/>
      <c r="EA994" s="54"/>
      <c r="EB994" s="54"/>
      <c r="EC994" s="54"/>
      <c r="ED994" s="54"/>
      <c r="EE994" s="54"/>
      <c r="EF994" s="54"/>
      <c r="EG994" s="54"/>
      <c r="EH994" s="54"/>
      <c r="EI994" s="54"/>
      <c r="EJ994" s="54"/>
      <c r="EK994" s="54"/>
      <c r="EL994" s="54"/>
      <c r="EM994" s="54"/>
      <c r="EN994" s="54"/>
      <c r="EO994" s="54"/>
      <c r="EP994" s="54"/>
      <c r="EQ994" s="54"/>
      <c r="ER994" s="54"/>
    </row>
    <row r="995" spans="1:148" x14ac:dyDescent="0.25">
      <c r="A995" s="76"/>
      <c r="B995" s="54"/>
      <c r="C995" s="54"/>
      <c r="D995" s="54"/>
      <c r="E995" s="54"/>
      <c r="F995" s="5"/>
      <c r="G995" s="320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/>
      <c r="CB995" s="54"/>
      <c r="CC995" s="54"/>
      <c r="CD995" s="54"/>
      <c r="CE995" s="54"/>
      <c r="CF995" s="54"/>
      <c r="CG995" s="54"/>
      <c r="CH995" s="54"/>
      <c r="CI995" s="54"/>
      <c r="CJ995" s="54"/>
      <c r="CK995" s="54"/>
      <c r="CL995" s="54"/>
      <c r="CM995" s="54"/>
      <c r="CN995" s="54"/>
      <c r="CO995" s="54"/>
      <c r="CP995" s="54"/>
      <c r="CQ995" s="54"/>
      <c r="CR995" s="54"/>
      <c r="CS995" s="54"/>
      <c r="CT995" s="54"/>
      <c r="CU995" s="54"/>
      <c r="CV995" s="54"/>
      <c r="CW995" s="54"/>
      <c r="CX995" s="54"/>
      <c r="CY995" s="54"/>
      <c r="CZ995" s="54"/>
      <c r="DA995" s="54"/>
      <c r="DB995" s="54"/>
      <c r="DC995" s="54"/>
      <c r="DD995" s="54"/>
      <c r="DE995" s="54"/>
      <c r="DF995" s="54"/>
      <c r="DG995" s="54"/>
      <c r="DH995" s="54"/>
      <c r="DI995" s="54"/>
      <c r="DJ995" s="54"/>
      <c r="DK995" s="54"/>
      <c r="DL995" s="54"/>
      <c r="DM995" s="54"/>
      <c r="DN995" s="54"/>
      <c r="DO995" s="54"/>
      <c r="DP995" s="54"/>
      <c r="DQ995" s="54"/>
      <c r="DR995" s="54"/>
      <c r="DS995" s="54"/>
      <c r="DT995" s="54"/>
      <c r="DU995" s="54"/>
      <c r="DV995" s="54"/>
      <c r="DW995" s="54"/>
      <c r="DX995" s="54"/>
      <c r="DY995" s="54"/>
      <c r="DZ995" s="54"/>
      <c r="EA995" s="54"/>
      <c r="EB995" s="54"/>
      <c r="EC995" s="54"/>
      <c r="ED995" s="54"/>
      <c r="EE995" s="54"/>
      <c r="EF995" s="54"/>
      <c r="EG995" s="54"/>
      <c r="EH995" s="54"/>
      <c r="EI995" s="54"/>
      <c r="EJ995" s="54"/>
      <c r="EK995" s="54"/>
      <c r="EL995" s="54"/>
      <c r="EM995" s="54"/>
      <c r="EN995" s="54"/>
      <c r="EO995" s="54"/>
      <c r="EP995" s="54"/>
      <c r="EQ995" s="54"/>
      <c r="ER995" s="54"/>
    </row>
    <row r="996" spans="1:148" x14ac:dyDescent="0.25">
      <c r="A996" s="76"/>
      <c r="B996" s="54"/>
      <c r="C996" s="54"/>
      <c r="D996" s="54"/>
      <c r="E996" s="54"/>
      <c r="F996" s="5"/>
      <c r="G996" s="320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/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/>
      <c r="DB996" s="54"/>
      <c r="DC996" s="54"/>
      <c r="DD996" s="54"/>
      <c r="DE996" s="54"/>
      <c r="DF996" s="54"/>
      <c r="DG996" s="54"/>
      <c r="DH996" s="54"/>
      <c r="DI996" s="54"/>
      <c r="DJ996" s="54"/>
      <c r="DK996" s="54"/>
      <c r="DL996" s="54"/>
      <c r="DM996" s="54"/>
      <c r="DN996" s="54"/>
      <c r="DO996" s="54"/>
      <c r="DP996" s="54"/>
      <c r="DQ996" s="54"/>
      <c r="DR996" s="54"/>
      <c r="DS996" s="54"/>
      <c r="DT996" s="54"/>
      <c r="DU996" s="54"/>
      <c r="DV996" s="54"/>
      <c r="DW996" s="54"/>
      <c r="DX996" s="54"/>
      <c r="DY996" s="54"/>
      <c r="DZ996" s="54"/>
      <c r="EA996" s="54"/>
      <c r="EB996" s="54"/>
      <c r="EC996" s="54"/>
      <c r="ED996" s="54"/>
      <c r="EE996" s="54"/>
      <c r="EF996" s="54"/>
      <c r="EG996" s="54"/>
      <c r="EH996" s="54"/>
      <c r="EI996" s="54"/>
      <c r="EJ996" s="54"/>
      <c r="EK996" s="54"/>
      <c r="EL996" s="54"/>
      <c r="EM996" s="54"/>
      <c r="EN996" s="54"/>
      <c r="EO996" s="54"/>
      <c r="EP996" s="54"/>
      <c r="EQ996" s="54"/>
      <c r="ER996" s="54"/>
    </row>
    <row r="997" spans="1:148" x14ac:dyDescent="0.25">
      <c r="A997" s="76"/>
      <c r="B997" s="54"/>
      <c r="C997" s="54"/>
      <c r="D997" s="54"/>
      <c r="E997" s="54"/>
      <c r="F997" s="5"/>
      <c r="G997" s="320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/>
      <c r="CB997" s="54"/>
      <c r="CC997" s="54"/>
      <c r="CD997" s="54"/>
      <c r="CE997" s="54"/>
      <c r="CF997" s="54"/>
      <c r="CG997" s="54"/>
      <c r="CH997" s="54"/>
      <c r="CI997" s="54"/>
      <c r="CJ997" s="54"/>
      <c r="CK997" s="54"/>
      <c r="CL997" s="54"/>
      <c r="CM997" s="54"/>
      <c r="CN997" s="54"/>
      <c r="CO997" s="54"/>
      <c r="CP997" s="54"/>
      <c r="CQ997" s="54"/>
      <c r="CR997" s="54"/>
      <c r="CS997" s="54"/>
      <c r="CT997" s="54"/>
      <c r="CU997" s="54"/>
      <c r="CV997" s="54"/>
      <c r="CW997" s="54"/>
      <c r="CX997" s="54"/>
      <c r="CY997" s="54"/>
      <c r="CZ997" s="54"/>
      <c r="DA997" s="54"/>
      <c r="DB997" s="54"/>
      <c r="DC997" s="54"/>
      <c r="DD997" s="54"/>
      <c r="DE997" s="54"/>
      <c r="DF997" s="54"/>
      <c r="DG997" s="54"/>
      <c r="DH997" s="54"/>
      <c r="DI997" s="54"/>
      <c r="DJ997" s="54"/>
      <c r="DK997" s="54"/>
      <c r="DL997" s="54"/>
      <c r="DM997" s="54"/>
      <c r="DN997" s="54"/>
      <c r="DO997" s="54"/>
      <c r="DP997" s="54"/>
      <c r="DQ997" s="54"/>
      <c r="DR997" s="54"/>
      <c r="DS997" s="54"/>
      <c r="DT997" s="54"/>
      <c r="DU997" s="54"/>
      <c r="DV997" s="54"/>
      <c r="DW997" s="54"/>
      <c r="DX997" s="54"/>
      <c r="DY997" s="54"/>
      <c r="DZ997" s="54"/>
      <c r="EA997" s="54"/>
      <c r="EB997" s="54"/>
      <c r="EC997" s="54"/>
      <c r="ED997" s="54"/>
      <c r="EE997" s="54"/>
      <c r="EF997" s="54"/>
      <c r="EG997" s="54"/>
      <c r="EH997" s="54"/>
      <c r="EI997" s="54"/>
      <c r="EJ997" s="54"/>
      <c r="EK997" s="54"/>
      <c r="EL997" s="54"/>
      <c r="EM997" s="54"/>
      <c r="EN997" s="54"/>
      <c r="EO997" s="54"/>
      <c r="EP997" s="54"/>
      <c r="EQ997" s="54"/>
      <c r="ER997" s="54"/>
    </row>
    <row r="998" spans="1:148" x14ac:dyDescent="0.25">
      <c r="A998" s="76"/>
      <c r="B998" s="54"/>
      <c r="C998" s="54"/>
      <c r="D998" s="54"/>
      <c r="E998" s="54"/>
      <c r="F998" s="5"/>
      <c r="G998" s="320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/>
      <c r="CB998" s="54"/>
      <c r="CC998" s="54"/>
      <c r="CD998" s="54"/>
      <c r="CE998" s="54"/>
      <c r="CF998" s="54"/>
      <c r="CG998" s="54"/>
      <c r="CH998" s="54"/>
      <c r="CI998" s="54"/>
      <c r="CJ998" s="54"/>
      <c r="CK998" s="54"/>
      <c r="CL998" s="54"/>
      <c r="CM998" s="54"/>
      <c r="CN998" s="54"/>
      <c r="CO998" s="54"/>
      <c r="CP998" s="54"/>
      <c r="CQ998" s="54"/>
      <c r="CR998" s="54"/>
      <c r="CS998" s="54"/>
      <c r="CT998" s="54"/>
      <c r="CU998" s="54"/>
      <c r="CV998" s="54"/>
      <c r="CW998" s="54"/>
      <c r="CX998" s="54"/>
      <c r="CY998" s="54"/>
      <c r="CZ998" s="54"/>
      <c r="DA998" s="54"/>
      <c r="DB998" s="54"/>
      <c r="DC998" s="54"/>
      <c r="DD998" s="54"/>
      <c r="DE998" s="54"/>
      <c r="DF998" s="54"/>
      <c r="DG998" s="54"/>
      <c r="DH998" s="54"/>
      <c r="DI998" s="54"/>
      <c r="DJ998" s="54"/>
      <c r="DK998" s="54"/>
      <c r="DL998" s="54"/>
      <c r="DM998" s="54"/>
      <c r="DN998" s="54"/>
      <c r="DO998" s="54"/>
      <c r="DP998" s="54"/>
      <c r="DQ998" s="54"/>
      <c r="DR998" s="54"/>
      <c r="DS998" s="54"/>
      <c r="DT998" s="54"/>
      <c r="DU998" s="54"/>
      <c r="DV998" s="54"/>
      <c r="DW998" s="54"/>
      <c r="DX998" s="54"/>
      <c r="DY998" s="54"/>
      <c r="DZ998" s="54"/>
      <c r="EA998" s="54"/>
      <c r="EB998" s="54"/>
      <c r="EC998" s="54"/>
      <c r="ED998" s="54"/>
      <c r="EE998" s="54"/>
      <c r="EF998" s="54"/>
      <c r="EG998" s="54"/>
      <c r="EH998" s="54"/>
      <c r="EI998" s="54"/>
      <c r="EJ998" s="54"/>
      <c r="EK998" s="54"/>
      <c r="EL998" s="54"/>
      <c r="EM998" s="54"/>
      <c r="EN998" s="54"/>
      <c r="EO998" s="54"/>
      <c r="EP998" s="54"/>
      <c r="EQ998" s="54"/>
      <c r="ER998" s="54"/>
    </row>
    <row r="999" spans="1:148" x14ac:dyDescent="0.25">
      <c r="A999" s="76"/>
      <c r="B999" s="54"/>
      <c r="C999" s="54"/>
      <c r="D999" s="54"/>
      <c r="E999" s="54"/>
      <c r="F999" s="5"/>
      <c r="G999" s="320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/>
      <c r="CB999" s="54"/>
      <c r="CC999" s="54"/>
      <c r="CD999" s="54"/>
      <c r="CE999" s="54"/>
      <c r="CF999" s="54"/>
      <c r="CG999" s="54"/>
      <c r="CH999" s="54"/>
      <c r="CI999" s="54"/>
      <c r="CJ999" s="54"/>
      <c r="CK999" s="54"/>
      <c r="CL999" s="54"/>
      <c r="CM999" s="54"/>
      <c r="CN999" s="54"/>
      <c r="CO999" s="54"/>
      <c r="CP999" s="54"/>
      <c r="CQ999" s="54"/>
      <c r="CR999" s="54"/>
      <c r="CS999" s="54"/>
      <c r="CT999" s="54"/>
      <c r="CU999" s="54"/>
      <c r="CV999" s="54"/>
      <c r="CW999" s="54"/>
      <c r="CX999" s="54"/>
      <c r="CY999" s="54"/>
      <c r="CZ999" s="54"/>
      <c r="DA999" s="54"/>
      <c r="DB999" s="54"/>
      <c r="DC999" s="54"/>
      <c r="DD999" s="54"/>
      <c r="DE999" s="54"/>
      <c r="DF999" s="54"/>
      <c r="DG999" s="54"/>
      <c r="DH999" s="54"/>
      <c r="DI999" s="54"/>
      <c r="DJ999" s="54"/>
      <c r="DK999" s="54"/>
      <c r="DL999" s="54"/>
      <c r="DM999" s="54"/>
      <c r="DN999" s="54"/>
      <c r="DO999" s="54"/>
      <c r="DP999" s="54"/>
      <c r="DQ999" s="54"/>
      <c r="DR999" s="54"/>
      <c r="DS999" s="54"/>
      <c r="DT999" s="54"/>
      <c r="DU999" s="54"/>
      <c r="DV999" s="54"/>
      <c r="DW999" s="54"/>
      <c r="DX999" s="54"/>
      <c r="DY999" s="54"/>
      <c r="DZ999" s="54"/>
      <c r="EA999" s="54"/>
      <c r="EB999" s="54"/>
      <c r="EC999" s="54"/>
      <c r="ED999" s="54"/>
      <c r="EE999" s="54"/>
      <c r="EF999" s="54"/>
      <c r="EG999" s="54"/>
      <c r="EH999" s="54"/>
      <c r="EI999" s="54"/>
      <c r="EJ999" s="54"/>
      <c r="EK999" s="54"/>
      <c r="EL999" s="54"/>
      <c r="EM999" s="54"/>
      <c r="EN999" s="54"/>
      <c r="EO999" s="54"/>
      <c r="EP999" s="54"/>
      <c r="EQ999" s="54"/>
      <c r="ER999" s="54"/>
    </row>
    <row r="1000" spans="1:148" x14ac:dyDescent="0.25">
      <c r="A1000" s="76"/>
      <c r="B1000" s="54"/>
      <c r="C1000" s="54"/>
      <c r="D1000" s="54"/>
      <c r="E1000" s="54"/>
      <c r="F1000" s="5"/>
      <c r="G1000" s="320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/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/>
      <c r="DB1000" s="54"/>
      <c r="DC1000" s="54"/>
      <c r="DD1000" s="54"/>
      <c r="DE1000" s="54"/>
      <c r="DF1000" s="54"/>
      <c r="DG1000" s="54"/>
      <c r="DH1000" s="54"/>
      <c r="DI1000" s="54"/>
      <c r="DJ1000" s="54"/>
      <c r="DK1000" s="54"/>
      <c r="DL1000" s="54"/>
      <c r="DM1000" s="54"/>
      <c r="DN1000" s="54"/>
      <c r="DO1000" s="54"/>
      <c r="DP1000" s="54"/>
      <c r="DQ1000" s="54"/>
      <c r="DR1000" s="54"/>
      <c r="DS1000" s="54"/>
      <c r="DT1000" s="54"/>
      <c r="DU1000" s="54"/>
      <c r="DV1000" s="54"/>
      <c r="DW1000" s="54"/>
      <c r="DX1000" s="54"/>
      <c r="DY1000" s="54"/>
      <c r="DZ1000" s="54"/>
      <c r="EA1000" s="54"/>
      <c r="EB1000" s="54"/>
      <c r="EC1000" s="54"/>
      <c r="ED1000" s="54"/>
      <c r="EE1000" s="54"/>
      <c r="EF1000" s="54"/>
      <c r="EG1000" s="54"/>
      <c r="EH1000" s="54"/>
      <c r="EI1000" s="54"/>
      <c r="EJ1000" s="54"/>
      <c r="EK1000" s="54"/>
      <c r="EL1000" s="54"/>
      <c r="EM1000" s="54"/>
      <c r="EN1000" s="54"/>
      <c r="EO1000" s="54"/>
      <c r="EP1000" s="54"/>
      <c r="EQ1000" s="54"/>
      <c r="ER1000" s="54"/>
    </row>
    <row r="1001" spans="1:148" x14ac:dyDescent="0.25">
      <c r="A1001" s="76"/>
      <c r="B1001" s="54"/>
      <c r="C1001" s="54"/>
      <c r="D1001" s="54"/>
      <c r="E1001" s="54"/>
      <c r="F1001" s="5"/>
      <c r="G1001" s="320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4"/>
      <c r="BQ1001" s="54"/>
      <c r="BR1001" s="54"/>
      <c r="BS1001" s="54"/>
      <c r="BT1001" s="54"/>
      <c r="BU1001" s="54"/>
      <c r="BV1001" s="54"/>
      <c r="BW1001" s="54"/>
      <c r="BX1001" s="54"/>
      <c r="BY1001" s="54"/>
      <c r="BZ1001" s="54"/>
      <c r="CA1001" s="54"/>
      <c r="CB1001" s="54"/>
      <c r="CC1001" s="54"/>
      <c r="CD1001" s="54"/>
      <c r="CE1001" s="54"/>
      <c r="CF1001" s="54"/>
      <c r="CG1001" s="54"/>
      <c r="CH1001" s="54"/>
      <c r="CI1001" s="54"/>
      <c r="CJ1001" s="54"/>
      <c r="CK1001" s="54"/>
      <c r="CL1001" s="54"/>
      <c r="CM1001" s="54"/>
      <c r="CN1001" s="54"/>
      <c r="CO1001" s="54"/>
      <c r="CP1001" s="54"/>
      <c r="CQ1001" s="54"/>
      <c r="CR1001" s="54"/>
      <c r="CS1001" s="54"/>
      <c r="CT1001" s="54"/>
      <c r="CU1001" s="54"/>
      <c r="CV1001" s="54"/>
      <c r="CW1001" s="54"/>
      <c r="CX1001" s="54"/>
      <c r="CY1001" s="54"/>
      <c r="CZ1001" s="54"/>
      <c r="DA1001" s="54"/>
      <c r="DB1001" s="54"/>
      <c r="DC1001" s="54"/>
      <c r="DD1001" s="54"/>
      <c r="DE1001" s="54"/>
      <c r="DF1001" s="54"/>
      <c r="DG1001" s="54"/>
      <c r="DH1001" s="54"/>
      <c r="DI1001" s="54"/>
      <c r="DJ1001" s="54"/>
      <c r="DK1001" s="54"/>
      <c r="DL1001" s="54"/>
      <c r="DM1001" s="54"/>
      <c r="DN1001" s="54"/>
      <c r="DO1001" s="54"/>
      <c r="DP1001" s="54"/>
      <c r="DQ1001" s="54"/>
      <c r="DR1001" s="54"/>
      <c r="DS1001" s="54"/>
      <c r="DT1001" s="54"/>
      <c r="DU1001" s="54"/>
      <c r="DV1001" s="54"/>
      <c r="DW1001" s="54"/>
      <c r="DX1001" s="54"/>
      <c r="DY1001" s="54"/>
      <c r="DZ1001" s="54"/>
      <c r="EA1001" s="54"/>
      <c r="EB1001" s="54"/>
      <c r="EC1001" s="54"/>
      <c r="ED1001" s="54"/>
      <c r="EE1001" s="54"/>
      <c r="EF1001" s="54"/>
      <c r="EG1001" s="54"/>
      <c r="EH1001" s="54"/>
      <c r="EI1001" s="54"/>
      <c r="EJ1001" s="54"/>
      <c r="EK1001" s="54"/>
      <c r="EL1001" s="54"/>
      <c r="EM1001" s="54"/>
      <c r="EN1001" s="54"/>
      <c r="EO1001" s="54"/>
      <c r="EP1001" s="54"/>
      <c r="EQ1001" s="54"/>
      <c r="ER1001" s="54"/>
    </row>
    <row r="1002" spans="1:148" x14ac:dyDescent="0.25">
      <c r="A1002" s="76"/>
      <c r="B1002" s="54"/>
      <c r="C1002" s="54"/>
      <c r="D1002" s="54"/>
      <c r="E1002" s="54"/>
      <c r="F1002" s="5"/>
      <c r="G1002" s="320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4"/>
      <c r="BQ1002" s="54"/>
      <c r="BR1002" s="54"/>
      <c r="BS1002" s="54"/>
      <c r="BT1002" s="54"/>
      <c r="BU1002" s="54"/>
      <c r="BV1002" s="54"/>
      <c r="BW1002" s="54"/>
      <c r="BX1002" s="54"/>
      <c r="BY1002" s="54"/>
      <c r="BZ1002" s="54"/>
      <c r="CA1002" s="54"/>
      <c r="CB1002" s="54"/>
      <c r="CC1002" s="54"/>
      <c r="CD1002" s="54"/>
      <c r="CE1002" s="54"/>
      <c r="CF1002" s="54"/>
      <c r="CG1002" s="54"/>
      <c r="CH1002" s="54"/>
      <c r="CI1002" s="54"/>
      <c r="CJ1002" s="54"/>
      <c r="CK1002" s="54"/>
      <c r="CL1002" s="54"/>
      <c r="CM1002" s="54"/>
      <c r="CN1002" s="54"/>
      <c r="CO1002" s="54"/>
      <c r="CP1002" s="54"/>
      <c r="CQ1002" s="54"/>
      <c r="CR1002" s="54"/>
      <c r="CS1002" s="54"/>
      <c r="CT1002" s="54"/>
      <c r="CU1002" s="54"/>
      <c r="CV1002" s="54"/>
      <c r="CW1002" s="54"/>
      <c r="CX1002" s="54"/>
      <c r="CY1002" s="54"/>
      <c r="CZ1002" s="54"/>
      <c r="DA1002" s="54"/>
      <c r="DB1002" s="54"/>
      <c r="DC1002" s="54"/>
      <c r="DD1002" s="54"/>
      <c r="DE1002" s="54"/>
      <c r="DF1002" s="54"/>
      <c r="DG1002" s="54"/>
      <c r="DH1002" s="54"/>
      <c r="DI1002" s="54"/>
      <c r="DJ1002" s="54"/>
      <c r="DK1002" s="54"/>
      <c r="DL1002" s="54"/>
      <c r="DM1002" s="54"/>
      <c r="DN1002" s="54"/>
      <c r="DO1002" s="54"/>
      <c r="DP1002" s="54"/>
      <c r="DQ1002" s="54"/>
      <c r="DR1002" s="54"/>
      <c r="DS1002" s="54"/>
      <c r="DT1002" s="54"/>
      <c r="DU1002" s="54"/>
      <c r="DV1002" s="54"/>
      <c r="DW1002" s="54"/>
      <c r="DX1002" s="54"/>
      <c r="DY1002" s="54"/>
      <c r="DZ1002" s="54"/>
      <c r="EA1002" s="54"/>
      <c r="EB1002" s="54"/>
      <c r="EC1002" s="54"/>
      <c r="ED1002" s="54"/>
      <c r="EE1002" s="54"/>
      <c r="EF1002" s="54"/>
      <c r="EG1002" s="54"/>
      <c r="EH1002" s="54"/>
      <c r="EI1002" s="54"/>
      <c r="EJ1002" s="54"/>
      <c r="EK1002" s="54"/>
      <c r="EL1002" s="54"/>
      <c r="EM1002" s="54"/>
      <c r="EN1002" s="54"/>
      <c r="EO1002" s="54"/>
      <c r="EP1002" s="54"/>
      <c r="EQ1002" s="54"/>
      <c r="ER1002" s="54"/>
    </row>
    <row r="1003" spans="1:148" x14ac:dyDescent="0.25">
      <c r="A1003" s="76"/>
      <c r="B1003" s="54"/>
      <c r="C1003" s="54"/>
      <c r="D1003" s="54"/>
      <c r="E1003" s="54"/>
      <c r="F1003" s="5"/>
      <c r="G1003" s="320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4"/>
      <c r="BQ1003" s="54"/>
      <c r="BR1003" s="54"/>
      <c r="BS1003" s="54"/>
      <c r="BT1003" s="54"/>
      <c r="BU1003" s="54"/>
      <c r="BV1003" s="54"/>
      <c r="BW1003" s="54"/>
      <c r="BX1003" s="54"/>
      <c r="BY1003" s="54"/>
      <c r="BZ1003" s="54"/>
      <c r="CA1003" s="54"/>
      <c r="CB1003" s="54"/>
      <c r="CC1003" s="54"/>
      <c r="CD1003" s="54"/>
      <c r="CE1003" s="54"/>
      <c r="CF1003" s="54"/>
      <c r="CG1003" s="54"/>
      <c r="CH1003" s="54"/>
      <c r="CI1003" s="54"/>
      <c r="CJ1003" s="54"/>
      <c r="CK1003" s="54"/>
      <c r="CL1003" s="54"/>
      <c r="CM1003" s="54"/>
      <c r="CN1003" s="54"/>
      <c r="CO1003" s="54"/>
      <c r="CP1003" s="54"/>
      <c r="CQ1003" s="54"/>
      <c r="CR1003" s="54"/>
      <c r="CS1003" s="54"/>
      <c r="CT1003" s="54"/>
      <c r="CU1003" s="54"/>
      <c r="CV1003" s="54"/>
      <c r="CW1003" s="54"/>
      <c r="CX1003" s="54"/>
      <c r="CY1003" s="54"/>
      <c r="CZ1003" s="54"/>
      <c r="DA1003" s="54"/>
      <c r="DB1003" s="54"/>
      <c r="DC1003" s="54"/>
      <c r="DD1003" s="54"/>
      <c r="DE1003" s="54"/>
      <c r="DF1003" s="54"/>
      <c r="DG1003" s="54"/>
      <c r="DH1003" s="54"/>
      <c r="DI1003" s="54"/>
      <c r="DJ1003" s="54"/>
      <c r="DK1003" s="54"/>
      <c r="DL1003" s="54"/>
      <c r="DM1003" s="54"/>
      <c r="DN1003" s="54"/>
      <c r="DO1003" s="54"/>
      <c r="DP1003" s="54"/>
      <c r="DQ1003" s="54"/>
      <c r="DR1003" s="54"/>
      <c r="DS1003" s="54"/>
      <c r="DT1003" s="54"/>
      <c r="DU1003" s="54"/>
      <c r="DV1003" s="54"/>
      <c r="DW1003" s="54"/>
      <c r="DX1003" s="54"/>
      <c r="DY1003" s="54"/>
      <c r="DZ1003" s="54"/>
      <c r="EA1003" s="54"/>
      <c r="EB1003" s="54"/>
      <c r="EC1003" s="54"/>
      <c r="ED1003" s="54"/>
      <c r="EE1003" s="54"/>
      <c r="EF1003" s="54"/>
      <c r="EG1003" s="54"/>
      <c r="EH1003" s="54"/>
      <c r="EI1003" s="54"/>
      <c r="EJ1003" s="54"/>
      <c r="EK1003" s="54"/>
      <c r="EL1003" s="54"/>
      <c r="EM1003" s="54"/>
      <c r="EN1003" s="54"/>
      <c r="EO1003" s="54"/>
      <c r="EP1003" s="54"/>
      <c r="EQ1003" s="54"/>
      <c r="ER1003" s="54"/>
    </row>
    <row r="1004" spans="1:148" x14ac:dyDescent="0.25">
      <c r="A1004" s="76"/>
      <c r="B1004" s="54"/>
      <c r="C1004" s="54"/>
      <c r="D1004" s="54"/>
      <c r="E1004" s="54"/>
      <c r="F1004" s="5"/>
      <c r="G1004" s="320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/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/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/>
      <c r="DB1004" s="54"/>
      <c r="DC1004" s="54"/>
      <c r="DD1004" s="54"/>
      <c r="DE1004" s="54"/>
      <c r="DF1004" s="54"/>
      <c r="DG1004" s="54"/>
      <c r="DH1004" s="54"/>
      <c r="DI1004" s="54"/>
      <c r="DJ1004" s="54"/>
      <c r="DK1004" s="54"/>
      <c r="DL1004" s="54"/>
      <c r="DM1004" s="54"/>
      <c r="DN1004" s="54"/>
      <c r="DO1004" s="54"/>
      <c r="DP1004" s="54"/>
      <c r="DQ1004" s="54"/>
      <c r="DR1004" s="54"/>
      <c r="DS1004" s="54"/>
      <c r="DT1004" s="54"/>
      <c r="DU1004" s="54"/>
      <c r="DV1004" s="54"/>
      <c r="DW1004" s="54"/>
      <c r="DX1004" s="54"/>
      <c r="DY1004" s="54"/>
      <c r="DZ1004" s="54"/>
      <c r="EA1004" s="54"/>
      <c r="EB1004" s="54"/>
      <c r="EC1004" s="54"/>
      <c r="ED1004" s="54"/>
      <c r="EE1004" s="54"/>
      <c r="EF1004" s="54"/>
      <c r="EG1004" s="54"/>
      <c r="EH1004" s="54"/>
      <c r="EI1004" s="54"/>
      <c r="EJ1004" s="54"/>
      <c r="EK1004" s="54"/>
      <c r="EL1004" s="54"/>
      <c r="EM1004" s="54"/>
      <c r="EN1004" s="54"/>
      <c r="EO1004" s="54"/>
      <c r="EP1004" s="54"/>
      <c r="EQ1004" s="54"/>
      <c r="ER1004" s="54"/>
    </row>
    <row r="1005" spans="1:148" x14ac:dyDescent="0.25">
      <c r="A1005" s="76"/>
      <c r="B1005" s="54"/>
      <c r="C1005" s="54"/>
      <c r="D1005" s="54"/>
      <c r="E1005" s="54"/>
      <c r="F1005" s="5"/>
      <c r="G1005" s="320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4"/>
      <c r="BQ1005" s="54"/>
      <c r="BR1005" s="54"/>
      <c r="BS1005" s="54"/>
      <c r="BT1005" s="54"/>
      <c r="BU1005" s="54"/>
      <c r="BV1005" s="54"/>
      <c r="BW1005" s="54"/>
      <c r="BX1005" s="54"/>
      <c r="BY1005" s="54"/>
      <c r="BZ1005" s="54"/>
      <c r="CA1005" s="54"/>
      <c r="CB1005" s="54"/>
      <c r="CC1005" s="54"/>
      <c r="CD1005" s="54"/>
      <c r="CE1005" s="54"/>
      <c r="CF1005" s="54"/>
      <c r="CG1005" s="54"/>
      <c r="CH1005" s="54"/>
      <c r="CI1005" s="54"/>
      <c r="CJ1005" s="54"/>
      <c r="CK1005" s="54"/>
      <c r="CL1005" s="54"/>
      <c r="CM1005" s="54"/>
      <c r="CN1005" s="54"/>
      <c r="CO1005" s="54"/>
      <c r="CP1005" s="54"/>
      <c r="CQ1005" s="54"/>
      <c r="CR1005" s="54"/>
      <c r="CS1005" s="54"/>
      <c r="CT1005" s="54"/>
      <c r="CU1005" s="54"/>
      <c r="CV1005" s="54"/>
      <c r="CW1005" s="54"/>
      <c r="CX1005" s="54"/>
      <c r="CY1005" s="54"/>
      <c r="CZ1005" s="54"/>
      <c r="DA1005" s="54"/>
      <c r="DB1005" s="54"/>
      <c r="DC1005" s="54"/>
      <c r="DD1005" s="54"/>
      <c r="DE1005" s="54"/>
      <c r="DF1005" s="54"/>
      <c r="DG1005" s="54"/>
      <c r="DH1005" s="54"/>
      <c r="DI1005" s="54"/>
      <c r="DJ1005" s="54"/>
      <c r="DK1005" s="54"/>
      <c r="DL1005" s="54"/>
      <c r="DM1005" s="54"/>
      <c r="DN1005" s="54"/>
      <c r="DO1005" s="54"/>
      <c r="DP1005" s="54"/>
      <c r="DQ1005" s="54"/>
      <c r="DR1005" s="54"/>
      <c r="DS1005" s="54"/>
      <c r="DT1005" s="54"/>
      <c r="DU1005" s="54"/>
      <c r="DV1005" s="54"/>
      <c r="DW1005" s="54"/>
      <c r="DX1005" s="54"/>
      <c r="DY1005" s="54"/>
      <c r="DZ1005" s="54"/>
      <c r="EA1005" s="54"/>
      <c r="EB1005" s="54"/>
      <c r="EC1005" s="54"/>
      <c r="ED1005" s="54"/>
      <c r="EE1005" s="54"/>
      <c r="EF1005" s="54"/>
      <c r="EG1005" s="54"/>
      <c r="EH1005" s="54"/>
      <c r="EI1005" s="54"/>
      <c r="EJ1005" s="54"/>
      <c r="EK1005" s="54"/>
      <c r="EL1005" s="54"/>
      <c r="EM1005" s="54"/>
      <c r="EN1005" s="54"/>
      <c r="EO1005" s="54"/>
      <c r="EP1005" s="54"/>
      <c r="EQ1005" s="54"/>
      <c r="ER1005" s="54"/>
    </row>
    <row r="1006" spans="1:148" x14ac:dyDescent="0.25">
      <c r="A1006" s="76"/>
      <c r="B1006" s="54"/>
      <c r="C1006" s="54"/>
      <c r="D1006" s="54"/>
      <c r="E1006" s="54"/>
      <c r="F1006" s="5"/>
      <c r="G1006" s="320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4"/>
      <c r="BQ1006" s="54"/>
      <c r="BR1006" s="54"/>
      <c r="BS1006" s="54"/>
      <c r="BT1006" s="54"/>
      <c r="BU1006" s="54"/>
      <c r="BV1006" s="54"/>
      <c r="BW1006" s="54"/>
      <c r="BX1006" s="54"/>
      <c r="BY1006" s="54"/>
      <c r="BZ1006" s="54"/>
      <c r="CA1006" s="54"/>
      <c r="CB1006" s="54"/>
      <c r="CC1006" s="54"/>
      <c r="CD1006" s="54"/>
      <c r="CE1006" s="54"/>
      <c r="CF1006" s="54"/>
      <c r="CG1006" s="54"/>
      <c r="CH1006" s="54"/>
      <c r="CI1006" s="54"/>
      <c r="CJ1006" s="54"/>
      <c r="CK1006" s="54"/>
      <c r="CL1006" s="54"/>
      <c r="CM1006" s="54"/>
      <c r="CN1006" s="54"/>
      <c r="CO1006" s="54"/>
      <c r="CP1006" s="54"/>
      <c r="CQ1006" s="54"/>
      <c r="CR1006" s="54"/>
      <c r="CS1006" s="54"/>
      <c r="CT1006" s="54"/>
      <c r="CU1006" s="54"/>
      <c r="CV1006" s="54"/>
      <c r="CW1006" s="54"/>
      <c r="CX1006" s="54"/>
      <c r="CY1006" s="54"/>
      <c r="CZ1006" s="54"/>
      <c r="DA1006" s="54"/>
      <c r="DB1006" s="54"/>
      <c r="DC1006" s="54"/>
      <c r="DD1006" s="54"/>
      <c r="DE1006" s="54"/>
      <c r="DF1006" s="54"/>
      <c r="DG1006" s="54"/>
      <c r="DH1006" s="54"/>
      <c r="DI1006" s="54"/>
      <c r="DJ1006" s="54"/>
      <c r="DK1006" s="54"/>
      <c r="DL1006" s="54"/>
      <c r="DM1006" s="54"/>
      <c r="DN1006" s="54"/>
      <c r="DO1006" s="54"/>
      <c r="DP1006" s="54"/>
      <c r="DQ1006" s="54"/>
      <c r="DR1006" s="54"/>
      <c r="DS1006" s="54"/>
      <c r="DT1006" s="54"/>
      <c r="DU1006" s="54"/>
      <c r="DV1006" s="54"/>
      <c r="DW1006" s="54"/>
      <c r="DX1006" s="54"/>
      <c r="DY1006" s="54"/>
      <c r="DZ1006" s="54"/>
      <c r="EA1006" s="54"/>
      <c r="EB1006" s="54"/>
      <c r="EC1006" s="54"/>
      <c r="ED1006" s="54"/>
      <c r="EE1006" s="54"/>
      <c r="EF1006" s="54"/>
      <c r="EG1006" s="54"/>
      <c r="EH1006" s="54"/>
      <c r="EI1006" s="54"/>
      <c r="EJ1006" s="54"/>
      <c r="EK1006" s="54"/>
      <c r="EL1006" s="54"/>
      <c r="EM1006" s="54"/>
      <c r="EN1006" s="54"/>
      <c r="EO1006" s="54"/>
      <c r="EP1006" s="54"/>
      <c r="EQ1006" s="54"/>
      <c r="ER1006" s="54"/>
    </row>
    <row r="1007" spans="1:148" x14ac:dyDescent="0.25">
      <c r="A1007" s="76"/>
      <c r="B1007" s="54"/>
      <c r="C1007" s="54"/>
      <c r="D1007" s="54"/>
      <c r="E1007" s="54"/>
      <c r="F1007" s="5"/>
      <c r="G1007" s="320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4"/>
      <c r="BQ1007" s="54"/>
      <c r="BR1007" s="54"/>
      <c r="BS1007" s="54"/>
      <c r="BT1007" s="54"/>
      <c r="BU1007" s="54"/>
      <c r="BV1007" s="54"/>
      <c r="BW1007" s="54"/>
      <c r="BX1007" s="54"/>
      <c r="BY1007" s="54"/>
      <c r="BZ1007" s="54"/>
      <c r="CA1007" s="54"/>
      <c r="CB1007" s="54"/>
      <c r="CC1007" s="54"/>
      <c r="CD1007" s="54"/>
      <c r="CE1007" s="54"/>
      <c r="CF1007" s="54"/>
      <c r="CG1007" s="54"/>
      <c r="CH1007" s="54"/>
      <c r="CI1007" s="54"/>
      <c r="CJ1007" s="54"/>
      <c r="CK1007" s="54"/>
      <c r="CL1007" s="54"/>
      <c r="CM1007" s="54"/>
      <c r="CN1007" s="54"/>
      <c r="CO1007" s="54"/>
      <c r="CP1007" s="54"/>
      <c r="CQ1007" s="54"/>
      <c r="CR1007" s="54"/>
      <c r="CS1007" s="54"/>
      <c r="CT1007" s="54"/>
      <c r="CU1007" s="54"/>
      <c r="CV1007" s="54"/>
      <c r="CW1007" s="54"/>
      <c r="CX1007" s="54"/>
      <c r="CY1007" s="54"/>
      <c r="CZ1007" s="54"/>
      <c r="DA1007" s="54"/>
      <c r="DB1007" s="54"/>
      <c r="DC1007" s="54"/>
      <c r="DD1007" s="54"/>
      <c r="DE1007" s="54"/>
      <c r="DF1007" s="54"/>
      <c r="DG1007" s="54"/>
      <c r="DH1007" s="54"/>
      <c r="DI1007" s="54"/>
      <c r="DJ1007" s="54"/>
      <c r="DK1007" s="54"/>
      <c r="DL1007" s="54"/>
      <c r="DM1007" s="54"/>
      <c r="DN1007" s="54"/>
      <c r="DO1007" s="54"/>
      <c r="DP1007" s="54"/>
      <c r="DQ1007" s="54"/>
      <c r="DR1007" s="54"/>
      <c r="DS1007" s="54"/>
      <c r="DT1007" s="54"/>
      <c r="DU1007" s="54"/>
      <c r="DV1007" s="54"/>
      <c r="DW1007" s="54"/>
      <c r="DX1007" s="54"/>
      <c r="DY1007" s="54"/>
      <c r="DZ1007" s="54"/>
      <c r="EA1007" s="54"/>
      <c r="EB1007" s="54"/>
      <c r="EC1007" s="54"/>
      <c r="ED1007" s="54"/>
      <c r="EE1007" s="54"/>
      <c r="EF1007" s="54"/>
      <c r="EG1007" s="54"/>
      <c r="EH1007" s="54"/>
      <c r="EI1007" s="54"/>
      <c r="EJ1007" s="54"/>
      <c r="EK1007" s="54"/>
      <c r="EL1007" s="54"/>
      <c r="EM1007" s="54"/>
      <c r="EN1007" s="54"/>
      <c r="EO1007" s="54"/>
      <c r="EP1007" s="54"/>
      <c r="EQ1007" s="54"/>
      <c r="ER1007" s="54"/>
    </row>
    <row r="1008" spans="1:148" x14ac:dyDescent="0.25">
      <c r="A1008" s="76"/>
      <c r="B1008" s="54"/>
      <c r="C1008" s="54"/>
      <c r="D1008" s="54"/>
      <c r="E1008" s="54"/>
      <c r="F1008" s="5"/>
      <c r="G1008" s="320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/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/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/>
      <c r="DB1008" s="54"/>
      <c r="DC1008" s="54"/>
      <c r="DD1008" s="54"/>
      <c r="DE1008" s="54"/>
      <c r="DF1008" s="54"/>
      <c r="DG1008" s="54"/>
      <c r="DH1008" s="54"/>
      <c r="DI1008" s="54"/>
      <c r="DJ1008" s="54"/>
      <c r="DK1008" s="54"/>
      <c r="DL1008" s="54"/>
      <c r="DM1008" s="54"/>
      <c r="DN1008" s="54"/>
      <c r="DO1008" s="54"/>
      <c r="DP1008" s="54"/>
      <c r="DQ1008" s="54"/>
      <c r="DR1008" s="54"/>
      <c r="DS1008" s="54"/>
      <c r="DT1008" s="54"/>
      <c r="DU1008" s="54"/>
      <c r="DV1008" s="54"/>
      <c r="DW1008" s="54"/>
      <c r="DX1008" s="54"/>
      <c r="DY1008" s="54"/>
      <c r="DZ1008" s="54"/>
      <c r="EA1008" s="54"/>
      <c r="EB1008" s="54"/>
      <c r="EC1008" s="54"/>
      <c r="ED1008" s="54"/>
      <c r="EE1008" s="54"/>
      <c r="EF1008" s="54"/>
      <c r="EG1008" s="54"/>
      <c r="EH1008" s="54"/>
      <c r="EI1008" s="54"/>
      <c r="EJ1008" s="54"/>
      <c r="EK1008" s="54"/>
      <c r="EL1008" s="54"/>
      <c r="EM1008" s="54"/>
      <c r="EN1008" s="54"/>
      <c r="EO1008" s="54"/>
      <c r="EP1008" s="54"/>
      <c r="EQ1008" s="54"/>
      <c r="ER1008" s="54"/>
    </row>
    <row r="1009" spans="1:148" x14ac:dyDescent="0.25">
      <c r="A1009" s="76"/>
      <c r="B1009" s="54"/>
      <c r="C1009" s="54"/>
      <c r="D1009" s="54"/>
      <c r="E1009" s="54"/>
      <c r="F1009" s="5"/>
      <c r="G1009" s="320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/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54"/>
      <c r="CM1009" s="54"/>
      <c r="CN1009" s="54"/>
      <c r="CO1009" s="54"/>
      <c r="CP1009" s="54"/>
      <c r="CQ1009" s="54"/>
      <c r="CR1009" s="54"/>
      <c r="CS1009" s="54"/>
      <c r="CT1009" s="54"/>
      <c r="CU1009" s="54"/>
      <c r="CV1009" s="54"/>
      <c r="CW1009" s="54"/>
      <c r="CX1009" s="54"/>
      <c r="CY1009" s="54"/>
      <c r="CZ1009" s="54"/>
      <c r="DA1009" s="54"/>
      <c r="DB1009" s="54"/>
      <c r="DC1009" s="54"/>
      <c r="DD1009" s="54"/>
      <c r="DE1009" s="54"/>
      <c r="DF1009" s="54"/>
      <c r="DG1009" s="54"/>
      <c r="DH1009" s="54"/>
      <c r="DI1009" s="54"/>
      <c r="DJ1009" s="54"/>
      <c r="DK1009" s="54"/>
      <c r="DL1009" s="54"/>
      <c r="DM1009" s="54"/>
      <c r="DN1009" s="54"/>
      <c r="DO1009" s="54"/>
      <c r="DP1009" s="54"/>
      <c r="DQ1009" s="54"/>
      <c r="DR1009" s="54"/>
      <c r="DS1009" s="54"/>
      <c r="DT1009" s="54"/>
      <c r="DU1009" s="54"/>
      <c r="DV1009" s="54"/>
      <c r="DW1009" s="54"/>
      <c r="DX1009" s="54"/>
      <c r="DY1009" s="54"/>
      <c r="DZ1009" s="54"/>
      <c r="EA1009" s="54"/>
      <c r="EB1009" s="54"/>
      <c r="EC1009" s="54"/>
      <c r="ED1009" s="54"/>
      <c r="EE1009" s="54"/>
      <c r="EF1009" s="54"/>
      <c r="EG1009" s="54"/>
      <c r="EH1009" s="54"/>
      <c r="EI1009" s="54"/>
      <c r="EJ1009" s="54"/>
      <c r="EK1009" s="54"/>
      <c r="EL1009" s="54"/>
      <c r="EM1009" s="54"/>
      <c r="EN1009" s="54"/>
      <c r="EO1009" s="54"/>
      <c r="EP1009" s="54"/>
      <c r="EQ1009" s="54"/>
      <c r="ER1009" s="54"/>
    </row>
    <row r="1010" spans="1:148" x14ac:dyDescent="0.25">
      <c r="A1010" s="76"/>
      <c r="B1010" s="54"/>
      <c r="C1010" s="54"/>
      <c r="D1010" s="54"/>
      <c r="E1010" s="54"/>
      <c r="F1010" s="5"/>
      <c r="G1010" s="320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4"/>
      <c r="BQ1010" s="54"/>
      <c r="BR1010" s="54"/>
      <c r="BS1010" s="54"/>
      <c r="BT1010" s="54"/>
      <c r="BU1010" s="54"/>
      <c r="BV1010" s="54"/>
      <c r="BW1010" s="54"/>
      <c r="BX1010" s="54"/>
      <c r="BY1010" s="54"/>
      <c r="BZ1010" s="54"/>
      <c r="CA1010" s="54"/>
      <c r="CB1010" s="54"/>
      <c r="CC1010" s="54"/>
      <c r="CD1010" s="54"/>
      <c r="CE1010" s="54"/>
      <c r="CF1010" s="54"/>
      <c r="CG1010" s="54"/>
      <c r="CH1010" s="54"/>
      <c r="CI1010" s="54"/>
      <c r="CJ1010" s="54"/>
      <c r="CK1010" s="54"/>
      <c r="CL1010" s="54"/>
      <c r="CM1010" s="54"/>
      <c r="CN1010" s="54"/>
      <c r="CO1010" s="54"/>
      <c r="CP1010" s="54"/>
      <c r="CQ1010" s="54"/>
      <c r="CR1010" s="54"/>
      <c r="CS1010" s="54"/>
      <c r="CT1010" s="54"/>
      <c r="CU1010" s="54"/>
      <c r="CV1010" s="54"/>
      <c r="CW1010" s="54"/>
      <c r="CX1010" s="54"/>
      <c r="CY1010" s="54"/>
      <c r="CZ1010" s="54"/>
      <c r="DA1010" s="54"/>
      <c r="DB1010" s="54"/>
      <c r="DC1010" s="54"/>
      <c r="DD1010" s="54"/>
      <c r="DE1010" s="54"/>
      <c r="DF1010" s="54"/>
      <c r="DG1010" s="54"/>
      <c r="DH1010" s="54"/>
      <c r="DI1010" s="54"/>
      <c r="DJ1010" s="54"/>
      <c r="DK1010" s="54"/>
      <c r="DL1010" s="54"/>
      <c r="DM1010" s="54"/>
      <c r="DN1010" s="54"/>
      <c r="DO1010" s="54"/>
      <c r="DP1010" s="54"/>
      <c r="DQ1010" s="54"/>
      <c r="DR1010" s="54"/>
      <c r="DS1010" s="54"/>
      <c r="DT1010" s="54"/>
      <c r="DU1010" s="54"/>
      <c r="DV1010" s="54"/>
      <c r="DW1010" s="54"/>
      <c r="DX1010" s="54"/>
      <c r="DY1010" s="54"/>
      <c r="DZ1010" s="54"/>
      <c r="EA1010" s="54"/>
      <c r="EB1010" s="54"/>
      <c r="EC1010" s="54"/>
      <c r="ED1010" s="54"/>
      <c r="EE1010" s="54"/>
      <c r="EF1010" s="54"/>
      <c r="EG1010" s="54"/>
      <c r="EH1010" s="54"/>
      <c r="EI1010" s="54"/>
      <c r="EJ1010" s="54"/>
      <c r="EK1010" s="54"/>
      <c r="EL1010" s="54"/>
      <c r="EM1010" s="54"/>
      <c r="EN1010" s="54"/>
      <c r="EO1010" s="54"/>
      <c r="EP1010" s="54"/>
      <c r="EQ1010" s="54"/>
      <c r="ER1010" s="54"/>
    </row>
    <row r="1011" spans="1:148" x14ac:dyDescent="0.25">
      <c r="A1011" s="76"/>
      <c r="B1011" s="54"/>
      <c r="C1011" s="54"/>
      <c r="D1011" s="54"/>
      <c r="E1011" s="54"/>
      <c r="F1011" s="5"/>
      <c r="G1011" s="320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/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54"/>
      <c r="CM1011" s="54"/>
      <c r="CN1011" s="54"/>
      <c r="CO1011" s="54"/>
      <c r="CP1011" s="54"/>
      <c r="CQ1011" s="54"/>
      <c r="CR1011" s="54"/>
      <c r="CS1011" s="54"/>
      <c r="CT1011" s="54"/>
      <c r="CU1011" s="54"/>
      <c r="CV1011" s="54"/>
      <c r="CW1011" s="54"/>
      <c r="CX1011" s="54"/>
      <c r="CY1011" s="54"/>
      <c r="CZ1011" s="54"/>
      <c r="DA1011" s="54"/>
      <c r="DB1011" s="54"/>
      <c r="DC1011" s="54"/>
      <c r="DD1011" s="54"/>
      <c r="DE1011" s="54"/>
      <c r="DF1011" s="54"/>
      <c r="DG1011" s="54"/>
      <c r="DH1011" s="54"/>
      <c r="DI1011" s="54"/>
      <c r="DJ1011" s="54"/>
      <c r="DK1011" s="54"/>
      <c r="DL1011" s="54"/>
      <c r="DM1011" s="54"/>
      <c r="DN1011" s="54"/>
      <c r="DO1011" s="54"/>
      <c r="DP1011" s="54"/>
      <c r="DQ1011" s="54"/>
      <c r="DR1011" s="54"/>
      <c r="DS1011" s="54"/>
      <c r="DT1011" s="54"/>
      <c r="DU1011" s="54"/>
      <c r="DV1011" s="54"/>
      <c r="DW1011" s="54"/>
      <c r="DX1011" s="54"/>
      <c r="DY1011" s="54"/>
      <c r="DZ1011" s="54"/>
      <c r="EA1011" s="54"/>
      <c r="EB1011" s="54"/>
      <c r="EC1011" s="54"/>
      <c r="ED1011" s="54"/>
      <c r="EE1011" s="54"/>
      <c r="EF1011" s="54"/>
      <c r="EG1011" s="54"/>
      <c r="EH1011" s="54"/>
      <c r="EI1011" s="54"/>
      <c r="EJ1011" s="54"/>
      <c r="EK1011" s="54"/>
      <c r="EL1011" s="54"/>
      <c r="EM1011" s="54"/>
      <c r="EN1011" s="54"/>
      <c r="EO1011" s="54"/>
      <c r="EP1011" s="54"/>
      <c r="EQ1011" s="54"/>
      <c r="ER1011" s="54"/>
    </row>
    <row r="1012" spans="1:148" x14ac:dyDescent="0.25">
      <c r="A1012" s="76"/>
      <c r="B1012" s="54"/>
      <c r="C1012" s="54"/>
      <c r="D1012" s="54"/>
      <c r="E1012" s="54"/>
      <c r="F1012" s="5"/>
      <c r="G1012" s="320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/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/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/>
      <c r="DB1012" s="54"/>
      <c r="DC1012" s="54"/>
      <c r="DD1012" s="54"/>
      <c r="DE1012" s="54"/>
      <c r="DF1012" s="54"/>
      <c r="DG1012" s="54"/>
      <c r="DH1012" s="54"/>
      <c r="DI1012" s="54"/>
      <c r="DJ1012" s="54"/>
      <c r="DK1012" s="54"/>
      <c r="DL1012" s="54"/>
      <c r="DM1012" s="54"/>
      <c r="DN1012" s="54"/>
      <c r="DO1012" s="54"/>
      <c r="DP1012" s="54"/>
      <c r="DQ1012" s="54"/>
      <c r="DR1012" s="54"/>
      <c r="DS1012" s="54"/>
      <c r="DT1012" s="54"/>
      <c r="DU1012" s="54"/>
      <c r="DV1012" s="54"/>
      <c r="DW1012" s="54"/>
      <c r="DX1012" s="54"/>
      <c r="DY1012" s="54"/>
      <c r="DZ1012" s="54"/>
      <c r="EA1012" s="54"/>
      <c r="EB1012" s="54"/>
      <c r="EC1012" s="54"/>
      <c r="ED1012" s="54"/>
      <c r="EE1012" s="54"/>
      <c r="EF1012" s="54"/>
      <c r="EG1012" s="54"/>
      <c r="EH1012" s="54"/>
      <c r="EI1012" s="54"/>
      <c r="EJ1012" s="54"/>
      <c r="EK1012" s="54"/>
      <c r="EL1012" s="54"/>
      <c r="EM1012" s="54"/>
      <c r="EN1012" s="54"/>
      <c r="EO1012" s="54"/>
      <c r="EP1012" s="54"/>
      <c r="EQ1012" s="54"/>
      <c r="ER1012" s="54"/>
    </row>
    <row r="1013" spans="1:148" x14ac:dyDescent="0.25">
      <c r="A1013" s="76"/>
      <c r="B1013" s="54"/>
      <c r="C1013" s="54"/>
      <c r="D1013" s="54"/>
      <c r="E1013" s="54"/>
      <c r="F1013" s="5"/>
      <c r="G1013" s="320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/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54"/>
      <c r="CM1013" s="54"/>
      <c r="CN1013" s="54"/>
      <c r="CO1013" s="54"/>
      <c r="CP1013" s="54"/>
      <c r="CQ1013" s="54"/>
      <c r="CR1013" s="54"/>
      <c r="CS1013" s="54"/>
      <c r="CT1013" s="54"/>
      <c r="CU1013" s="54"/>
      <c r="CV1013" s="54"/>
      <c r="CW1013" s="54"/>
      <c r="CX1013" s="54"/>
      <c r="CY1013" s="54"/>
      <c r="CZ1013" s="54"/>
      <c r="DA1013" s="54"/>
      <c r="DB1013" s="54"/>
      <c r="DC1013" s="54"/>
      <c r="DD1013" s="54"/>
      <c r="DE1013" s="54"/>
      <c r="DF1013" s="54"/>
      <c r="DG1013" s="54"/>
      <c r="DH1013" s="54"/>
      <c r="DI1013" s="54"/>
      <c r="DJ1013" s="54"/>
      <c r="DK1013" s="54"/>
      <c r="DL1013" s="54"/>
      <c r="DM1013" s="54"/>
      <c r="DN1013" s="54"/>
      <c r="DO1013" s="54"/>
      <c r="DP1013" s="54"/>
      <c r="DQ1013" s="54"/>
      <c r="DR1013" s="54"/>
      <c r="DS1013" s="54"/>
      <c r="DT1013" s="54"/>
      <c r="DU1013" s="54"/>
      <c r="DV1013" s="54"/>
      <c r="DW1013" s="54"/>
      <c r="DX1013" s="54"/>
      <c r="DY1013" s="54"/>
      <c r="DZ1013" s="54"/>
      <c r="EA1013" s="54"/>
      <c r="EB1013" s="54"/>
      <c r="EC1013" s="54"/>
      <c r="ED1013" s="54"/>
      <c r="EE1013" s="54"/>
      <c r="EF1013" s="54"/>
      <c r="EG1013" s="54"/>
      <c r="EH1013" s="54"/>
      <c r="EI1013" s="54"/>
      <c r="EJ1013" s="54"/>
      <c r="EK1013" s="54"/>
      <c r="EL1013" s="54"/>
      <c r="EM1013" s="54"/>
      <c r="EN1013" s="54"/>
      <c r="EO1013" s="54"/>
      <c r="EP1013" s="54"/>
      <c r="EQ1013" s="54"/>
      <c r="ER1013" s="54"/>
    </row>
    <row r="1014" spans="1:148" x14ac:dyDescent="0.25">
      <c r="A1014" s="76"/>
      <c r="B1014" s="54"/>
      <c r="C1014" s="54"/>
      <c r="D1014" s="54"/>
      <c r="E1014" s="54"/>
      <c r="F1014" s="5"/>
      <c r="G1014" s="320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4"/>
      <c r="BQ1014" s="54"/>
      <c r="BR1014" s="54"/>
      <c r="BS1014" s="54"/>
      <c r="BT1014" s="54"/>
      <c r="BU1014" s="54"/>
      <c r="BV1014" s="54"/>
      <c r="BW1014" s="54"/>
      <c r="BX1014" s="54"/>
      <c r="BY1014" s="54"/>
      <c r="BZ1014" s="54"/>
      <c r="CA1014" s="54"/>
      <c r="CB1014" s="54"/>
      <c r="CC1014" s="54"/>
      <c r="CD1014" s="54"/>
      <c r="CE1014" s="54"/>
      <c r="CF1014" s="54"/>
      <c r="CG1014" s="54"/>
      <c r="CH1014" s="54"/>
      <c r="CI1014" s="54"/>
      <c r="CJ1014" s="54"/>
      <c r="CK1014" s="54"/>
      <c r="CL1014" s="54"/>
      <c r="CM1014" s="54"/>
      <c r="CN1014" s="54"/>
      <c r="CO1014" s="54"/>
      <c r="CP1014" s="54"/>
      <c r="CQ1014" s="54"/>
      <c r="CR1014" s="54"/>
      <c r="CS1014" s="54"/>
      <c r="CT1014" s="54"/>
      <c r="CU1014" s="54"/>
      <c r="CV1014" s="54"/>
      <c r="CW1014" s="54"/>
      <c r="CX1014" s="54"/>
      <c r="CY1014" s="54"/>
      <c r="CZ1014" s="54"/>
      <c r="DA1014" s="54"/>
      <c r="DB1014" s="54"/>
      <c r="DC1014" s="54"/>
      <c r="DD1014" s="54"/>
      <c r="DE1014" s="54"/>
      <c r="DF1014" s="54"/>
      <c r="DG1014" s="54"/>
      <c r="DH1014" s="54"/>
      <c r="DI1014" s="54"/>
      <c r="DJ1014" s="54"/>
      <c r="DK1014" s="54"/>
      <c r="DL1014" s="54"/>
      <c r="DM1014" s="54"/>
      <c r="DN1014" s="54"/>
      <c r="DO1014" s="54"/>
      <c r="DP1014" s="54"/>
      <c r="DQ1014" s="54"/>
      <c r="DR1014" s="54"/>
      <c r="DS1014" s="54"/>
      <c r="DT1014" s="54"/>
      <c r="DU1014" s="54"/>
      <c r="DV1014" s="54"/>
      <c r="DW1014" s="54"/>
      <c r="DX1014" s="54"/>
      <c r="DY1014" s="54"/>
      <c r="DZ1014" s="54"/>
      <c r="EA1014" s="54"/>
      <c r="EB1014" s="54"/>
      <c r="EC1014" s="54"/>
      <c r="ED1014" s="54"/>
      <c r="EE1014" s="54"/>
      <c r="EF1014" s="54"/>
      <c r="EG1014" s="54"/>
      <c r="EH1014" s="54"/>
      <c r="EI1014" s="54"/>
      <c r="EJ1014" s="54"/>
      <c r="EK1014" s="54"/>
      <c r="EL1014" s="54"/>
      <c r="EM1014" s="54"/>
      <c r="EN1014" s="54"/>
      <c r="EO1014" s="54"/>
      <c r="EP1014" s="54"/>
      <c r="EQ1014" s="54"/>
      <c r="ER1014" s="54"/>
    </row>
    <row r="1015" spans="1:148" x14ac:dyDescent="0.25">
      <c r="A1015" s="76"/>
      <c r="B1015" s="54"/>
      <c r="C1015" s="54"/>
      <c r="D1015" s="54"/>
      <c r="E1015" s="54"/>
      <c r="F1015" s="5"/>
      <c r="G1015" s="320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  <c r="BV1015" s="54"/>
      <c r="BW1015" s="54"/>
      <c r="BX1015" s="54"/>
      <c r="BY1015" s="54"/>
      <c r="BZ1015" s="54"/>
      <c r="CA1015" s="54"/>
      <c r="CB1015" s="54"/>
      <c r="CC1015" s="54"/>
      <c r="CD1015" s="54"/>
      <c r="CE1015" s="54"/>
      <c r="CF1015" s="54"/>
      <c r="CG1015" s="54"/>
      <c r="CH1015" s="54"/>
      <c r="CI1015" s="54"/>
      <c r="CJ1015" s="54"/>
      <c r="CK1015" s="54"/>
      <c r="CL1015" s="54"/>
      <c r="CM1015" s="54"/>
      <c r="CN1015" s="54"/>
      <c r="CO1015" s="54"/>
      <c r="CP1015" s="54"/>
      <c r="CQ1015" s="54"/>
      <c r="CR1015" s="54"/>
      <c r="CS1015" s="54"/>
      <c r="CT1015" s="54"/>
      <c r="CU1015" s="54"/>
      <c r="CV1015" s="54"/>
      <c r="CW1015" s="54"/>
      <c r="CX1015" s="54"/>
      <c r="CY1015" s="54"/>
      <c r="CZ1015" s="54"/>
      <c r="DA1015" s="54"/>
      <c r="DB1015" s="54"/>
      <c r="DC1015" s="54"/>
      <c r="DD1015" s="54"/>
      <c r="DE1015" s="54"/>
      <c r="DF1015" s="54"/>
      <c r="DG1015" s="54"/>
      <c r="DH1015" s="54"/>
      <c r="DI1015" s="54"/>
      <c r="DJ1015" s="54"/>
      <c r="DK1015" s="54"/>
      <c r="DL1015" s="54"/>
      <c r="DM1015" s="54"/>
      <c r="DN1015" s="54"/>
      <c r="DO1015" s="54"/>
      <c r="DP1015" s="54"/>
      <c r="DQ1015" s="54"/>
      <c r="DR1015" s="54"/>
      <c r="DS1015" s="54"/>
      <c r="DT1015" s="54"/>
      <c r="DU1015" s="54"/>
      <c r="DV1015" s="54"/>
      <c r="DW1015" s="54"/>
      <c r="DX1015" s="54"/>
      <c r="DY1015" s="54"/>
      <c r="DZ1015" s="54"/>
      <c r="EA1015" s="54"/>
      <c r="EB1015" s="54"/>
      <c r="EC1015" s="54"/>
      <c r="ED1015" s="54"/>
      <c r="EE1015" s="54"/>
      <c r="EF1015" s="54"/>
      <c r="EG1015" s="54"/>
      <c r="EH1015" s="54"/>
      <c r="EI1015" s="54"/>
      <c r="EJ1015" s="54"/>
      <c r="EK1015" s="54"/>
      <c r="EL1015" s="54"/>
      <c r="EM1015" s="54"/>
      <c r="EN1015" s="54"/>
      <c r="EO1015" s="54"/>
      <c r="EP1015" s="54"/>
      <c r="EQ1015" s="54"/>
      <c r="ER1015" s="54"/>
    </row>
    <row r="1016" spans="1:148" x14ac:dyDescent="0.25">
      <c r="A1016" s="76"/>
      <c r="B1016" s="54"/>
      <c r="C1016" s="54"/>
      <c r="D1016" s="54"/>
      <c r="E1016" s="54"/>
      <c r="F1016" s="5"/>
      <c r="G1016" s="320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  <c r="BV1016" s="54"/>
      <c r="BW1016" s="54"/>
      <c r="BX1016" s="54"/>
      <c r="BY1016" s="54"/>
      <c r="BZ1016" s="54"/>
      <c r="CA1016" s="54"/>
      <c r="CB1016" s="54"/>
      <c r="CC1016" s="54"/>
      <c r="CD1016" s="54"/>
      <c r="CE1016" s="54"/>
      <c r="CF1016" s="54"/>
      <c r="CG1016" s="54"/>
      <c r="CH1016" s="54"/>
      <c r="CI1016" s="54"/>
      <c r="CJ1016" s="54"/>
      <c r="CK1016" s="54"/>
      <c r="CL1016" s="54"/>
      <c r="CM1016" s="54"/>
      <c r="CN1016" s="54"/>
      <c r="CO1016" s="54"/>
      <c r="CP1016" s="54"/>
      <c r="CQ1016" s="54"/>
      <c r="CR1016" s="54"/>
      <c r="CS1016" s="54"/>
      <c r="CT1016" s="54"/>
      <c r="CU1016" s="54"/>
      <c r="CV1016" s="54"/>
      <c r="CW1016" s="54"/>
      <c r="CX1016" s="54"/>
      <c r="CY1016" s="54"/>
      <c r="CZ1016" s="54"/>
      <c r="DA1016" s="54"/>
      <c r="DB1016" s="54"/>
      <c r="DC1016" s="54"/>
      <c r="DD1016" s="54"/>
      <c r="DE1016" s="54"/>
      <c r="DF1016" s="54"/>
      <c r="DG1016" s="54"/>
      <c r="DH1016" s="54"/>
      <c r="DI1016" s="54"/>
      <c r="DJ1016" s="54"/>
      <c r="DK1016" s="54"/>
      <c r="DL1016" s="54"/>
      <c r="DM1016" s="54"/>
      <c r="DN1016" s="54"/>
      <c r="DO1016" s="54"/>
      <c r="DP1016" s="54"/>
      <c r="DQ1016" s="54"/>
      <c r="DR1016" s="54"/>
      <c r="DS1016" s="54"/>
      <c r="DT1016" s="54"/>
      <c r="DU1016" s="54"/>
      <c r="DV1016" s="54"/>
      <c r="DW1016" s="54"/>
      <c r="DX1016" s="54"/>
      <c r="DY1016" s="54"/>
      <c r="DZ1016" s="54"/>
      <c r="EA1016" s="54"/>
      <c r="EB1016" s="54"/>
      <c r="EC1016" s="54"/>
      <c r="ED1016" s="54"/>
      <c r="EE1016" s="54"/>
      <c r="EF1016" s="54"/>
      <c r="EG1016" s="54"/>
      <c r="EH1016" s="54"/>
      <c r="EI1016" s="54"/>
      <c r="EJ1016" s="54"/>
      <c r="EK1016" s="54"/>
      <c r="EL1016" s="54"/>
      <c r="EM1016" s="54"/>
      <c r="EN1016" s="54"/>
      <c r="EO1016" s="54"/>
      <c r="EP1016" s="54"/>
      <c r="EQ1016" s="54"/>
      <c r="ER1016" s="54"/>
    </row>
    <row r="1017" spans="1:148" x14ac:dyDescent="0.25">
      <c r="A1017" s="76"/>
      <c r="B1017" s="54"/>
      <c r="C1017" s="54"/>
      <c r="D1017" s="54"/>
      <c r="E1017" s="54"/>
      <c r="F1017" s="5"/>
      <c r="G1017" s="320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4"/>
      <c r="BQ1017" s="54"/>
      <c r="BR1017" s="54"/>
      <c r="BS1017" s="54"/>
      <c r="BT1017" s="54"/>
      <c r="BU1017" s="54"/>
      <c r="BV1017" s="54"/>
      <c r="BW1017" s="54"/>
      <c r="BX1017" s="54"/>
      <c r="BY1017" s="54"/>
      <c r="BZ1017" s="54"/>
      <c r="CA1017" s="54"/>
      <c r="CB1017" s="54"/>
      <c r="CC1017" s="54"/>
      <c r="CD1017" s="54"/>
      <c r="CE1017" s="54"/>
      <c r="CF1017" s="54"/>
      <c r="CG1017" s="54"/>
      <c r="CH1017" s="54"/>
      <c r="CI1017" s="54"/>
      <c r="CJ1017" s="54"/>
      <c r="CK1017" s="54"/>
      <c r="CL1017" s="54"/>
      <c r="CM1017" s="54"/>
      <c r="CN1017" s="54"/>
      <c r="CO1017" s="54"/>
      <c r="CP1017" s="54"/>
      <c r="CQ1017" s="54"/>
      <c r="CR1017" s="54"/>
      <c r="CS1017" s="54"/>
      <c r="CT1017" s="54"/>
      <c r="CU1017" s="54"/>
      <c r="CV1017" s="54"/>
      <c r="CW1017" s="54"/>
      <c r="CX1017" s="54"/>
      <c r="CY1017" s="54"/>
      <c r="CZ1017" s="54"/>
      <c r="DA1017" s="54"/>
      <c r="DB1017" s="54"/>
      <c r="DC1017" s="54"/>
      <c r="DD1017" s="54"/>
      <c r="DE1017" s="54"/>
      <c r="DF1017" s="54"/>
      <c r="DG1017" s="54"/>
      <c r="DH1017" s="54"/>
      <c r="DI1017" s="54"/>
      <c r="DJ1017" s="54"/>
      <c r="DK1017" s="54"/>
      <c r="DL1017" s="54"/>
      <c r="DM1017" s="54"/>
      <c r="DN1017" s="54"/>
      <c r="DO1017" s="54"/>
      <c r="DP1017" s="54"/>
      <c r="DQ1017" s="54"/>
      <c r="DR1017" s="54"/>
      <c r="DS1017" s="54"/>
      <c r="DT1017" s="54"/>
      <c r="DU1017" s="54"/>
      <c r="DV1017" s="54"/>
      <c r="DW1017" s="54"/>
      <c r="DX1017" s="54"/>
      <c r="DY1017" s="54"/>
      <c r="DZ1017" s="54"/>
      <c r="EA1017" s="54"/>
      <c r="EB1017" s="54"/>
      <c r="EC1017" s="54"/>
      <c r="ED1017" s="54"/>
      <c r="EE1017" s="54"/>
      <c r="EF1017" s="54"/>
      <c r="EG1017" s="54"/>
      <c r="EH1017" s="54"/>
      <c r="EI1017" s="54"/>
      <c r="EJ1017" s="54"/>
      <c r="EK1017" s="54"/>
      <c r="EL1017" s="54"/>
      <c r="EM1017" s="54"/>
      <c r="EN1017" s="54"/>
      <c r="EO1017" s="54"/>
      <c r="EP1017" s="54"/>
      <c r="EQ1017" s="54"/>
      <c r="ER1017" s="54"/>
    </row>
    <row r="1018" spans="1:148" x14ac:dyDescent="0.25">
      <c r="A1018" s="76"/>
      <c r="B1018" s="54"/>
      <c r="C1018" s="54"/>
      <c r="D1018" s="54"/>
      <c r="E1018" s="54"/>
      <c r="F1018" s="5"/>
      <c r="G1018" s="320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4"/>
      <c r="BQ1018" s="54"/>
      <c r="BR1018" s="54"/>
      <c r="BS1018" s="54"/>
      <c r="BT1018" s="54"/>
      <c r="BU1018" s="54"/>
      <c r="BV1018" s="54"/>
      <c r="BW1018" s="54"/>
      <c r="BX1018" s="54"/>
      <c r="BY1018" s="54"/>
      <c r="BZ1018" s="54"/>
      <c r="CA1018" s="54"/>
      <c r="CB1018" s="54"/>
      <c r="CC1018" s="54"/>
      <c r="CD1018" s="54"/>
      <c r="CE1018" s="54"/>
      <c r="CF1018" s="54"/>
      <c r="CG1018" s="54"/>
      <c r="CH1018" s="54"/>
      <c r="CI1018" s="54"/>
      <c r="CJ1018" s="54"/>
      <c r="CK1018" s="54"/>
      <c r="CL1018" s="54"/>
      <c r="CM1018" s="54"/>
      <c r="CN1018" s="54"/>
      <c r="CO1018" s="54"/>
      <c r="CP1018" s="54"/>
      <c r="CQ1018" s="54"/>
      <c r="CR1018" s="54"/>
      <c r="CS1018" s="54"/>
      <c r="CT1018" s="54"/>
      <c r="CU1018" s="54"/>
      <c r="CV1018" s="54"/>
      <c r="CW1018" s="54"/>
      <c r="CX1018" s="54"/>
      <c r="CY1018" s="54"/>
      <c r="CZ1018" s="54"/>
      <c r="DA1018" s="54"/>
      <c r="DB1018" s="54"/>
      <c r="DC1018" s="54"/>
      <c r="DD1018" s="54"/>
      <c r="DE1018" s="54"/>
      <c r="DF1018" s="54"/>
      <c r="DG1018" s="54"/>
      <c r="DH1018" s="54"/>
      <c r="DI1018" s="54"/>
      <c r="DJ1018" s="54"/>
      <c r="DK1018" s="54"/>
      <c r="DL1018" s="54"/>
      <c r="DM1018" s="54"/>
      <c r="DN1018" s="54"/>
      <c r="DO1018" s="54"/>
      <c r="DP1018" s="54"/>
      <c r="DQ1018" s="54"/>
      <c r="DR1018" s="54"/>
      <c r="DS1018" s="54"/>
      <c r="DT1018" s="54"/>
      <c r="DU1018" s="54"/>
      <c r="DV1018" s="54"/>
      <c r="DW1018" s="54"/>
      <c r="DX1018" s="54"/>
      <c r="DY1018" s="54"/>
      <c r="DZ1018" s="54"/>
      <c r="EA1018" s="54"/>
      <c r="EB1018" s="54"/>
      <c r="EC1018" s="54"/>
      <c r="ED1018" s="54"/>
      <c r="EE1018" s="54"/>
      <c r="EF1018" s="54"/>
      <c r="EG1018" s="54"/>
      <c r="EH1018" s="54"/>
      <c r="EI1018" s="54"/>
      <c r="EJ1018" s="54"/>
      <c r="EK1018" s="54"/>
      <c r="EL1018" s="54"/>
      <c r="EM1018" s="54"/>
      <c r="EN1018" s="54"/>
      <c r="EO1018" s="54"/>
      <c r="EP1018" s="54"/>
      <c r="EQ1018" s="54"/>
      <c r="ER1018" s="54"/>
    </row>
    <row r="1019" spans="1:148" x14ac:dyDescent="0.25">
      <c r="A1019" s="76"/>
      <c r="B1019" s="54"/>
      <c r="C1019" s="54"/>
      <c r="D1019" s="54"/>
      <c r="E1019" s="54"/>
      <c r="F1019" s="5"/>
      <c r="G1019" s="320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4"/>
      <c r="BQ1019" s="54"/>
      <c r="BR1019" s="54"/>
      <c r="BS1019" s="54"/>
      <c r="BT1019" s="54"/>
      <c r="BU1019" s="54"/>
      <c r="BV1019" s="54"/>
      <c r="BW1019" s="54"/>
      <c r="BX1019" s="54"/>
      <c r="BY1019" s="54"/>
      <c r="BZ1019" s="54"/>
      <c r="CA1019" s="54"/>
      <c r="CB1019" s="54"/>
      <c r="CC1019" s="54"/>
      <c r="CD1019" s="54"/>
      <c r="CE1019" s="54"/>
      <c r="CF1019" s="54"/>
      <c r="CG1019" s="54"/>
      <c r="CH1019" s="54"/>
      <c r="CI1019" s="54"/>
      <c r="CJ1019" s="54"/>
      <c r="CK1019" s="54"/>
      <c r="CL1019" s="54"/>
      <c r="CM1019" s="54"/>
      <c r="CN1019" s="54"/>
      <c r="CO1019" s="54"/>
      <c r="CP1019" s="54"/>
      <c r="CQ1019" s="54"/>
      <c r="CR1019" s="54"/>
      <c r="CS1019" s="54"/>
      <c r="CT1019" s="54"/>
      <c r="CU1019" s="54"/>
      <c r="CV1019" s="54"/>
      <c r="CW1019" s="54"/>
      <c r="CX1019" s="54"/>
      <c r="CY1019" s="54"/>
      <c r="CZ1019" s="54"/>
      <c r="DA1019" s="54"/>
      <c r="DB1019" s="54"/>
      <c r="DC1019" s="54"/>
      <c r="DD1019" s="54"/>
      <c r="DE1019" s="54"/>
      <c r="DF1019" s="54"/>
      <c r="DG1019" s="54"/>
      <c r="DH1019" s="54"/>
      <c r="DI1019" s="54"/>
      <c r="DJ1019" s="54"/>
      <c r="DK1019" s="54"/>
      <c r="DL1019" s="54"/>
      <c r="DM1019" s="54"/>
      <c r="DN1019" s="54"/>
      <c r="DO1019" s="54"/>
      <c r="DP1019" s="54"/>
      <c r="DQ1019" s="54"/>
      <c r="DR1019" s="54"/>
      <c r="DS1019" s="54"/>
      <c r="DT1019" s="54"/>
      <c r="DU1019" s="54"/>
      <c r="DV1019" s="54"/>
      <c r="DW1019" s="54"/>
      <c r="DX1019" s="54"/>
      <c r="DY1019" s="54"/>
      <c r="DZ1019" s="54"/>
      <c r="EA1019" s="54"/>
      <c r="EB1019" s="54"/>
      <c r="EC1019" s="54"/>
      <c r="ED1019" s="54"/>
      <c r="EE1019" s="54"/>
      <c r="EF1019" s="54"/>
      <c r="EG1019" s="54"/>
      <c r="EH1019" s="54"/>
      <c r="EI1019" s="54"/>
      <c r="EJ1019" s="54"/>
      <c r="EK1019" s="54"/>
      <c r="EL1019" s="54"/>
      <c r="EM1019" s="54"/>
      <c r="EN1019" s="54"/>
      <c r="EO1019" s="54"/>
      <c r="EP1019" s="54"/>
      <c r="EQ1019" s="54"/>
      <c r="ER1019" s="54"/>
    </row>
    <row r="1020" spans="1:148" x14ac:dyDescent="0.25">
      <c r="A1020" s="76"/>
      <c r="B1020" s="54"/>
      <c r="C1020" s="54"/>
      <c r="D1020" s="54"/>
      <c r="E1020" s="54"/>
      <c r="F1020" s="5"/>
      <c r="G1020" s="320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  <c r="BV1020" s="54"/>
      <c r="BW1020" s="54"/>
      <c r="BX1020" s="54"/>
      <c r="BY1020" s="54"/>
      <c r="BZ1020" s="54"/>
      <c r="CA1020" s="54"/>
      <c r="CB1020" s="54"/>
      <c r="CC1020" s="54"/>
      <c r="CD1020" s="54"/>
      <c r="CE1020" s="54"/>
      <c r="CF1020" s="54"/>
      <c r="CG1020" s="54"/>
      <c r="CH1020" s="54"/>
      <c r="CI1020" s="54"/>
      <c r="CJ1020" s="54"/>
      <c r="CK1020" s="54"/>
      <c r="CL1020" s="54"/>
      <c r="CM1020" s="54"/>
      <c r="CN1020" s="54"/>
      <c r="CO1020" s="54"/>
      <c r="CP1020" s="54"/>
      <c r="CQ1020" s="54"/>
      <c r="CR1020" s="54"/>
      <c r="CS1020" s="54"/>
      <c r="CT1020" s="54"/>
      <c r="CU1020" s="54"/>
      <c r="CV1020" s="54"/>
      <c r="CW1020" s="54"/>
      <c r="CX1020" s="54"/>
      <c r="CY1020" s="54"/>
      <c r="CZ1020" s="54"/>
      <c r="DA1020" s="54"/>
      <c r="DB1020" s="54"/>
      <c r="DC1020" s="54"/>
      <c r="DD1020" s="54"/>
      <c r="DE1020" s="54"/>
      <c r="DF1020" s="54"/>
      <c r="DG1020" s="54"/>
      <c r="DH1020" s="54"/>
      <c r="DI1020" s="54"/>
      <c r="DJ1020" s="54"/>
      <c r="DK1020" s="54"/>
      <c r="DL1020" s="54"/>
      <c r="DM1020" s="54"/>
      <c r="DN1020" s="54"/>
      <c r="DO1020" s="54"/>
      <c r="DP1020" s="54"/>
      <c r="DQ1020" s="54"/>
      <c r="DR1020" s="54"/>
      <c r="DS1020" s="54"/>
      <c r="DT1020" s="54"/>
      <c r="DU1020" s="54"/>
      <c r="DV1020" s="54"/>
      <c r="DW1020" s="54"/>
      <c r="DX1020" s="54"/>
      <c r="DY1020" s="54"/>
      <c r="DZ1020" s="54"/>
      <c r="EA1020" s="54"/>
      <c r="EB1020" s="54"/>
      <c r="EC1020" s="54"/>
      <c r="ED1020" s="54"/>
      <c r="EE1020" s="54"/>
      <c r="EF1020" s="54"/>
      <c r="EG1020" s="54"/>
      <c r="EH1020" s="54"/>
      <c r="EI1020" s="54"/>
      <c r="EJ1020" s="54"/>
      <c r="EK1020" s="54"/>
      <c r="EL1020" s="54"/>
      <c r="EM1020" s="54"/>
      <c r="EN1020" s="54"/>
      <c r="EO1020" s="54"/>
      <c r="EP1020" s="54"/>
      <c r="EQ1020" s="54"/>
      <c r="ER1020" s="54"/>
    </row>
    <row r="1021" spans="1:148" x14ac:dyDescent="0.25">
      <c r="A1021" s="76"/>
      <c r="B1021" s="54"/>
      <c r="C1021" s="54"/>
      <c r="D1021" s="54"/>
      <c r="E1021" s="54"/>
      <c r="F1021" s="5"/>
      <c r="G1021" s="320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4"/>
      <c r="BQ1021" s="54"/>
      <c r="BR1021" s="54"/>
      <c r="BS1021" s="54"/>
      <c r="BT1021" s="54"/>
      <c r="BU1021" s="54"/>
      <c r="BV1021" s="54"/>
      <c r="BW1021" s="54"/>
      <c r="BX1021" s="54"/>
      <c r="BY1021" s="54"/>
      <c r="BZ1021" s="54"/>
      <c r="CA1021" s="54"/>
      <c r="CB1021" s="54"/>
      <c r="CC1021" s="54"/>
      <c r="CD1021" s="54"/>
      <c r="CE1021" s="54"/>
      <c r="CF1021" s="54"/>
      <c r="CG1021" s="54"/>
      <c r="CH1021" s="54"/>
      <c r="CI1021" s="54"/>
      <c r="CJ1021" s="54"/>
      <c r="CK1021" s="54"/>
      <c r="CL1021" s="54"/>
      <c r="CM1021" s="54"/>
      <c r="CN1021" s="54"/>
      <c r="CO1021" s="54"/>
      <c r="CP1021" s="54"/>
      <c r="CQ1021" s="54"/>
      <c r="CR1021" s="54"/>
      <c r="CS1021" s="54"/>
      <c r="CT1021" s="54"/>
      <c r="CU1021" s="54"/>
      <c r="CV1021" s="54"/>
      <c r="CW1021" s="54"/>
      <c r="CX1021" s="54"/>
      <c r="CY1021" s="54"/>
      <c r="CZ1021" s="54"/>
      <c r="DA1021" s="54"/>
      <c r="DB1021" s="54"/>
      <c r="DC1021" s="54"/>
      <c r="DD1021" s="54"/>
      <c r="DE1021" s="54"/>
      <c r="DF1021" s="54"/>
      <c r="DG1021" s="54"/>
      <c r="DH1021" s="54"/>
      <c r="DI1021" s="54"/>
      <c r="DJ1021" s="54"/>
      <c r="DK1021" s="54"/>
      <c r="DL1021" s="54"/>
      <c r="DM1021" s="54"/>
      <c r="DN1021" s="54"/>
      <c r="DO1021" s="54"/>
      <c r="DP1021" s="54"/>
      <c r="DQ1021" s="54"/>
      <c r="DR1021" s="54"/>
      <c r="DS1021" s="54"/>
      <c r="DT1021" s="54"/>
      <c r="DU1021" s="54"/>
      <c r="DV1021" s="54"/>
      <c r="DW1021" s="54"/>
      <c r="DX1021" s="54"/>
      <c r="DY1021" s="54"/>
      <c r="DZ1021" s="54"/>
      <c r="EA1021" s="54"/>
      <c r="EB1021" s="54"/>
      <c r="EC1021" s="54"/>
      <c r="ED1021" s="54"/>
      <c r="EE1021" s="54"/>
      <c r="EF1021" s="54"/>
      <c r="EG1021" s="54"/>
      <c r="EH1021" s="54"/>
      <c r="EI1021" s="54"/>
      <c r="EJ1021" s="54"/>
      <c r="EK1021" s="54"/>
      <c r="EL1021" s="54"/>
      <c r="EM1021" s="54"/>
      <c r="EN1021" s="54"/>
      <c r="EO1021" s="54"/>
      <c r="EP1021" s="54"/>
      <c r="EQ1021" s="54"/>
      <c r="ER1021" s="54"/>
    </row>
    <row r="1022" spans="1:148" x14ac:dyDescent="0.25">
      <c r="A1022" s="76"/>
      <c r="B1022" s="54"/>
      <c r="C1022" s="54"/>
      <c r="D1022" s="54"/>
      <c r="E1022" s="54"/>
      <c r="F1022" s="5"/>
      <c r="G1022" s="320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4"/>
      <c r="BQ1022" s="54"/>
      <c r="BR1022" s="54"/>
      <c r="BS1022" s="54"/>
      <c r="BT1022" s="54"/>
      <c r="BU1022" s="54"/>
      <c r="BV1022" s="54"/>
      <c r="BW1022" s="54"/>
      <c r="BX1022" s="54"/>
      <c r="BY1022" s="54"/>
      <c r="BZ1022" s="54"/>
      <c r="CA1022" s="54"/>
      <c r="CB1022" s="54"/>
      <c r="CC1022" s="54"/>
      <c r="CD1022" s="54"/>
      <c r="CE1022" s="54"/>
      <c r="CF1022" s="54"/>
      <c r="CG1022" s="54"/>
      <c r="CH1022" s="54"/>
      <c r="CI1022" s="54"/>
      <c r="CJ1022" s="54"/>
      <c r="CK1022" s="54"/>
      <c r="CL1022" s="54"/>
      <c r="CM1022" s="54"/>
      <c r="CN1022" s="54"/>
      <c r="CO1022" s="54"/>
      <c r="CP1022" s="54"/>
      <c r="CQ1022" s="54"/>
      <c r="CR1022" s="54"/>
      <c r="CS1022" s="54"/>
      <c r="CT1022" s="54"/>
      <c r="CU1022" s="54"/>
      <c r="CV1022" s="54"/>
      <c r="CW1022" s="54"/>
      <c r="CX1022" s="54"/>
      <c r="CY1022" s="54"/>
      <c r="CZ1022" s="54"/>
      <c r="DA1022" s="54"/>
      <c r="DB1022" s="54"/>
      <c r="DC1022" s="54"/>
      <c r="DD1022" s="54"/>
      <c r="DE1022" s="54"/>
      <c r="DF1022" s="54"/>
      <c r="DG1022" s="54"/>
      <c r="DH1022" s="54"/>
      <c r="DI1022" s="54"/>
      <c r="DJ1022" s="54"/>
      <c r="DK1022" s="54"/>
      <c r="DL1022" s="54"/>
      <c r="DM1022" s="54"/>
      <c r="DN1022" s="54"/>
      <c r="DO1022" s="54"/>
      <c r="DP1022" s="54"/>
      <c r="DQ1022" s="54"/>
      <c r="DR1022" s="54"/>
      <c r="DS1022" s="54"/>
      <c r="DT1022" s="54"/>
      <c r="DU1022" s="54"/>
      <c r="DV1022" s="54"/>
      <c r="DW1022" s="54"/>
      <c r="DX1022" s="54"/>
      <c r="DY1022" s="54"/>
      <c r="DZ1022" s="54"/>
      <c r="EA1022" s="54"/>
      <c r="EB1022" s="54"/>
      <c r="EC1022" s="54"/>
      <c r="ED1022" s="54"/>
      <c r="EE1022" s="54"/>
      <c r="EF1022" s="54"/>
      <c r="EG1022" s="54"/>
      <c r="EH1022" s="54"/>
      <c r="EI1022" s="54"/>
      <c r="EJ1022" s="54"/>
      <c r="EK1022" s="54"/>
      <c r="EL1022" s="54"/>
      <c r="EM1022" s="54"/>
      <c r="EN1022" s="54"/>
      <c r="EO1022" s="54"/>
      <c r="EP1022" s="54"/>
      <c r="EQ1022" s="54"/>
      <c r="ER1022" s="54"/>
    </row>
    <row r="1023" spans="1:148" x14ac:dyDescent="0.25">
      <c r="A1023" s="76"/>
      <c r="B1023" s="54"/>
      <c r="C1023" s="54"/>
      <c r="D1023" s="54"/>
      <c r="E1023" s="54"/>
      <c r="F1023" s="5"/>
      <c r="G1023" s="320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4"/>
      <c r="BQ1023" s="54"/>
      <c r="BR1023" s="54"/>
      <c r="BS1023" s="54"/>
      <c r="BT1023" s="54"/>
      <c r="BU1023" s="54"/>
      <c r="BV1023" s="54"/>
      <c r="BW1023" s="54"/>
      <c r="BX1023" s="54"/>
      <c r="BY1023" s="54"/>
      <c r="BZ1023" s="54"/>
      <c r="CA1023" s="54"/>
      <c r="CB1023" s="54"/>
      <c r="CC1023" s="54"/>
      <c r="CD1023" s="54"/>
      <c r="CE1023" s="54"/>
      <c r="CF1023" s="54"/>
      <c r="CG1023" s="54"/>
      <c r="CH1023" s="54"/>
      <c r="CI1023" s="54"/>
      <c r="CJ1023" s="54"/>
      <c r="CK1023" s="54"/>
      <c r="CL1023" s="54"/>
      <c r="CM1023" s="54"/>
      <c r="CN1023" s="54"/>
      <c r="CO1023" s="54"/>
      <c r="CP1023" s="54"/>
      <c r="CQ1023" s="54"/>
      <c r="CR1023" s="54"/>
      <c r="CS1023" s="54"/>
      <c r="CT1023" s="54"/>
      <c r="CU1023" s="54"/>
      <c r="CV1023" s="54"/>
      <c r="CW1023" s="54"/>
      <c r="CX1023" s="54"/>
      <c r="CY1023" s="54"/>
      <c r="CZ1023" s="54"/>
      <c r="DA1023" s="54"/>
      <c r="DB1023" s="54"/>
      <c r="DC1023" s="54"/>
      <c r="DD1023" s="54"/>
      <c r="DE1023" s="54"/>
      <c r="DF1023" s="54"/>
      <c r="DG1023" s="54"/>
      <c r="DH1023" s="54"/>
      <c r="DI1023" s="54"/>
      <c r="DJ1023" s="54"/>
      <c r="DK1023" s="54"/>
      <c r="DL1023" s="54"/>
      <c r="DM1023" s="54"/>
      <c r="DN1023" s="54"/>
      <c r="DO1023" s="54"/>
      <c r="DP1023" s="54"/>
      <c r="DQ1023" s="54"/>
      <c r="DR1023" s="54"/>
      <c r="DS1023" s="54"/>
      <c r="DT1023" s="54"/>
      <c r="DU1023" s="54"/>
      <c r="DV1023" s="54"/>
      <c r="DW1023" s="54"/>
      <c r="DX1023" s="54"/>
      <c r="DY1023" s="54"/>
      <c r="DZ1023" s="54"/>
      <c r="EA1023" s="54"/>
      <c r="EB1023" s="54"/>
      <c r="EC1023" s="54"/>
      <c r="ED1023" s="54"/>
      <c r="EE1023" s="54"/>
      <c r="EF1023" s="54"/>
      <c r="EG1023" s="54"/>
      <c r="EH1023" s="54"/>
      <c r="EI1023" s="54"/>
      <c r="EJ1023" s="54"/>
      <c r="EK1023" s="54"/>
      <c r="EL1023" s="54"/>
      <c r="EM1023" s="54"/>
      <c r="EN1023" s="54"/>
      <c r="EO1023" s="54"/>
      <c r="EP1023" s="54"/>
      <c r="EQ1023" s="54"/>
      <c r="ER1023" s="54"/>
    </row>
    <row r="1024" spans="1:148" x14ac:dyDescent="0.25">
      <c r="A1024" s="76"/>
      <c r="B1024" s="54"/>
      <c r="C1024" s="54"/>
      <c r="D1024" s="54"/>
      <c r="E1024" s="54"/>
      <c r="F1024" s="5"/>
      <c r="G1024" s="320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/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/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/>
      <c r="DB1024" s="54"/>
      <c r="DC1024" s="54"/>
      <c r="DD1024" s="54"/>
      <c r="DE1024" s="54"/>
      <c r="DF1024" s="54"/>
      <c r="DG1024" s="54"/>
      <c r="DH1024" s="54"/>
      <c r="DI1024" s="54"/>
      <c r="DJ1024" s="54"/>
      <c r="DK1024" s="54"/>
      <c r="DL1024" s="54"/>
      <c r="DM1024" s="54"/>
      <c r="DN1024" s="54"/>
      <c r="DO1024" s="54"/>
      <c r="DP1024" s="54"/>
      <c r="DQ1024" s="54"/>
      <c r="DR1024" s="54"/>
      <c r="DS1024" s="54"/>
      <c r="DT1024" s="54"/>
      <c r="DU1024" s="54"/>
      <c r="DV1024" s="54"/>
      <c r="DW1024" s="54"/>
      <c r="DX1024" s="54"/>
      <c r="DY1024" s="54"/>
      <c r="DZ1024" s="54"/>
      <c r="EA1024" s="54"/>
      <c r="EB1024" s="54"/>
      <c r="EC1024" s="54"/>
      <c r="ED1024" s="54"/>
      <c r="EE1024" s="54"/>
      <c r="EF1024" s="54"/>
      <c r="EG1024" s="54"/>
      <c r="EH1024" s="54"/>
      <c r="EI1024" s="54"/>
      <c r="EJ1024" s="54"/>
      <c r="EK1024" s="54"/>
      <c r="EL1024" s="54"/>
      <c r="EM1024" s="54"/>
      <c r="EN1024" s="54"/>
      <c r="EO1024" s="54"/>
      <c r="EP1024" s="54"/>
      <c r="EQ1024" s="54"/>
      <c r="ER1024" s="54"/>
    </row>
    <row r="1025" spans="1:148" x14ac:dyDescent="0.25">
      <c r="A1025" s="76"/>
      <c r="B1025" s="54"/>
      <c r="C1025" s="54"/>
      <c r="D1025" s="54"/>
      <c r="E1025" s="54"/>
      <c r="F1025" s="5"/>
      <c r="G1025" s="320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4"/>
      <c r="BQ1025" s="54"/>
      <c r="BR1025" s="54"/>
      <c r="BS1025" s="54"/>
      <c r="BT1025" s="54"/>
      <c r="BU1025" s="54"/>
      <c r="BV1025" s="54"/>
      <c r="BW1025" s="54"/>
      <c r="BX1025" s="54"/>
      <c r="BY1025" s="54"/>
      <c r="BZ1025" s="54"/>
      <c r="CA1025" s="54"/>
      <c r="CB1025" s="54"/>
      <c r="CC1025" s="54"/>
      <c r="CD1025" s="54"/>
      <c r="CE1025" s="54"/>
      <c r="CF1025" s="54"/>
      <c r="CG1025" s="54"/>
      <c r="CH1025" s="54"/>
      <c r="CI1025" s="54"/>
      <c r="CJ1025" s="54"/>
      <c r="CK1025" s="54"/>
      <c r="CL1025" s="54"/>
      <c r="CM1025" s="54"/>
      <c r="CN1025" s="54"/>
      <c r="CO1025" s="54"/>
      <c r="CP1025" s="54"/>
      <c r="CQ1025" s="54"/>
      <c r="CR1025" s="54"/>
      <c r="CS1025" s="54"/>
      <c r="CT1025" s="54"/>
      <c r="CU1025" s="54"/>
      <c r="CV1025" s="54"/>
      <c r="CW1025" s="54"/>
      <c r="CX1025" s="54"/>
      <c r="CY1025" s="54"/>
      <c r="CZ1025" s="54"/>
      <c r="DA1025" s="54"/>
      <c r="DB1025" s="54"/>
      <c r="DC1025" s="54"/>
      <c r="DD1025" s="54"/>
      <c r="DE1025" s="54"/>
      <c r="DF1025" s="54"/>
      <c r="DG1025" s="54"/>
      <c r="DH1025" s="54"/>
      <c r="DI1025" s="54"/>
      <c r="DJ1025" s="54"/>
      <c r="DK1025" s="54"/>
      <c r="DL1025" s="54"/>
      <c r="DM1025" s="54"/>
      <c r="DN1025" s="54"/>
      <c r="DO1025" s="54"/>
      <c r="DP1025" s="54"/>
      <c r="DQ1025" s="54"/>
      <c r="DR1025" s="54"/>
      <c r="DS1025" s="54"/>
      <c r="DT1025" s="54"/>
      <c r="DU1025" s="54"/>
      <c r="DV1025" s="54"/>
      <c r="DW1025" s="54"/>
      <c r="DX1025" s="54"/>
      <c r="DY1025" s="54"/>
      <c r="DZ1025" s="54"/>
      <c r="EA1025" s="54"/>
      <c r="EB1025" s="54"/>
      <c r="EC1025" s="54"/>
      <c r="ED1025" s="54"/>
      <c r="EE1025" s="54"/>
      <c r="EF1025" s="54"/>
      <c r="EG1025" s="54"/>
      <c r="EH1025" s="54"/>
      <c r="EI1025" s="54"/>
      <c r="EJ1025" s="54"/>
      <c r="EK1025" s="54"/>
      <c r="EL1025" s="54"/>
      <c r="EM1025" s="54"/>
      <c r="EN1025" s="54"/>
      <c r="EO1025" s="54"/>
      <c r="EP1025" s="54"/>
      <c r="EQ1025" s="54"/>
      <c r="ER1025" s="54"/>
    </row>
    <row r="1026" spans="1:148" x14ac:dyDescent="0.25">
      <c r="A1026" s="76"/>
      <c r="B1026" s="54"/>
      <c r="C1026" s="54"/>
      <c r="D1026" s="54"/>
      <c r="E1026" s="54"/>
      <c r="F1026" s="5"/>
      <c r="G1026" s="320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4"/>
      <c r="BQ1026" s="54"/>
      <c r="BR1026" s="54"/>
      <c r="BS1026" s="54"/>
      <c r="BT1026" s="54"/>
      <c r="BU1026" s="54"/>
      <c r="BV1026" s="54"/>
      <c r="BW1026" s="54"/>
      <c r="BX1026" s="54"/>
      <c r="BY1026" s="54"/>
      <c r="BZ1026" s="54"/>
      <c r="CA1026" s="54"/>
      <c r="CB1026" s="54"/>
      <c r="CC1026" s="54"/>
      <c r="CD1026" s="54"/>
      <c r="CE1026" s="54"/>
      <c r="CF1026" s="54"/>
      <c r="CG1026" s="54"/>
      <c r="CH1026" s="54"/>
      <c r="CI1026" s="54"/>
      <c r="CJ1026" s="54"/>
      <c r="CK1026" s="54"/>
      <c r="CL1026" s="54"/>
      <c r="CM1026" s="54"/>
      <c r="CN1026" s="54"/>
      <c r="CO1026" s="54"/>
      <c r="CP1026" s="54"/>
      <c r="CQ1026" s="54"/>
      <c r="CR1026" s="54"/>
      <c r="CS1026" s="54"/>
      <c r="CT1026" s="54"/>
      <c r="CU1026" s="54"/>
      <c r="CV1026" s="54"/>
      <c r="CW1026" s="54"/>
      <c r="CX1026" s="54"/>
      <c r="CY1026" s="54"/>
      <c r="CZ1026" s="54"/>
      <c r="DA1026" s="54"/>
      <c r="DB1026" s="54"/>
      <c r="DC1026" s="54"/>
      <c r="DD1026" s="54"/>
      <c r="DE1026" s="54"/>
      <c r="DF1026" s="54"/>
      <c r="DG1026" s="54"/>
      <c r="DH1026" s="54"/>
      <c r="DI1026" s="54"/>
      <c r="DJ1026" s="54"/>
      <c r="DK1026" s="54"/>
      <c r="DL1026" s="54"/>
      <c r="DM1026" s="54"/>
      <c r="DN1026" s="54"/>
      <c r="DO1026" s="54"/>
      <c r="DP1026" s="54"/>
      <c r="DQ1026" s="54"/>
      <c r="DR1026" s="54"/>
      <c r="DS1026" s="54"/>
      <c r="DT1026" s="54"/>
      <c r="DU1026" s="54"/>
      <c r="DV1026" s="54"/>
      <c r="DW1026" s="54"/>
      <c r="DX1026" s="54"/>
      <c r="DY1026" s="54"/>
      <c r="DZ1026" s="54"/>
      <c r="EA1026" s="54"/>
      <c r="EB1026" s="54"/>
      <c r="EC1026" s="54"/>
      <c r="ED1026" s="54"/>
      <c r="EE1026" s="54"/>
      <c r="EF1026" s="54"/>
      <c r="EG1026" s="54"/>
      <c r="EH1026" s="54"/>
      <c r="EI1026" s="54"/>
      <c r="EJ1026" s="54"/>
      <c r="EK1026" s="54"/>
      <c r="EL1026" s="54"/>
      <c r="EM1026" s="54"/>
      <c r="EN1026" s="54"/>
      <c r="EO1026" s="54"/>
      <c r="EP1026" s="54"/>
      <c r="EQ1026" s="54"/>
      <c r="ER1026" s="54"/>
    </row>
    <row r="1027" spans="1:148" x14ac:dyDescent="0.25">
      <c r="A1027" s="76"/>
      <c r="B1027" s="54"/>
      <c r="C1027" s="54"/>
      <c r="D1027" s="54"/>
      <c r="E1027" s="54"/>
      <c r="F1027" s="5"/>
      <c r="G1027" s="320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4"/>
      <c r="BQ1027" s="54"/>
      <c r="BR1027" s="54"/>
      <c r="BS1027" s="54"/>
      <c r="BT1027" s="54"/>
      <c r="BU1027" s="54"/>
      <c r="BV1027" s="54"/>
      <c r="BW1027" s="54"/>
      <c r="BX1027" s="54"/>
      <c r="BY1027" s="54"/>
      <c r="BZ1027" s="54"/>
      <c r="CA1027" s="54"/>
      <c r="CB1027" s="54"/>
      <c r="CC1027" s="54"/>
      <c r="CD1027" s="54"/>
      <c r="CE1027" s="54"/>
      <c r="CF1027" s="54"/>
      <c r="CG1027" s="54"/>
      <c r="CH1027" s="54"/>
      <c r="CI1027" s="54"/>
      <c r="CJ1027" s="54"/>
      <c r="CK1027" s="54"/>
      <c r="CL1027" s="54"/>
      <c r="CM1027" s="54"/>
      <c r="CN1027" s="54"/>
      <c r="CO1027" s="54"/>
      <c r="CP1027" s="54"/>
      <c r="CQ1027" s="54"/>
      <c r="CR1027" s="54"/>
      <c r="CS1027" s="54"/>
      <c r="CT1027" s="54"/>
      <c r="CU1027" s="54"/>
      <c r="CV1027" s="54"/>
      <c r="CW1027" s="54"/>
      <c r="CX1027" s="54"/>
      <c r="CY1027" s="54"/>
      <c r="CZ1027" s="54"/>
      <c r="DA1027" s="54"/>
      <c r="DB1027" s="54"/>
      <c r="DC1027" s="54"/>
      <c r="DD1027" s="54"/>
      <c r="DE1027" s="54"/>
      <c r="DF1027" s="54"/>
      <c r="DG1027" s="54"/>
      <c r="DH1027" s="54"/>
      <c r="DI1027" s="54"/>
      <c r="DJ1027" s="54"/>
      <c r="DK1027" s="54"/>
      <c r="DL1027" s="54"/>
      <c r="DM1027" s="54"/>
      <c r="DN1027" s="54"/>
      <c r="DO1027" s="54"/>
      <c r="DP1027" s="54"/>
      <c r="DQ1027" s="54"/>
      <c r="DR1027" s="54"/>
      <c r="DS1027" s="54"/>
      <c r="DT1027" s="54"/>
      <c r="DU1027" s="54"/>
      <c r="DV1027" s="54"/>
      <c r="DW1027" s="54"/>
      <c r="DX1027" s="54"/>
      <c r="DY1027" s="54"/>
      <c r="DZ1027" s="54"/>
      <c r="EA1027" s="54"/>
      <c r="EB1027" s="54"/>
      <c r="EC1027" s="54"/>
      <c r="ED1027" s="54"/>
      <c r="EE1027" s="54"/>
      <c r="EF1027" s="54"/>
      <c r="EG1027" s="54"/>
      <c r="EH1027" s="54"/>
      <c r="EI1027" s="54"/>
      <c r="EJ1027" s="54"/>
      <c r="EK1027" s="54"/>
      <c r="EL1027" s="54"/>
      <c r="EM1027" s="54"/>
      <c r="EN1027" s="54"/>
      <c r="EO1027" s="54"/>
      <c r="EP1027" s="54"/>
      <c r="EQ1027" s="54"/>
      <c r="ER1027" s="54"/>
    </row>
    <row r="1028" spans="1:148" x14ac:dyDescent="0.25">
      <c r="A1028" s="76"/>
      <c r="B1028" s="54"/>
      <c r="C1028" s="54"/>
      <c r="D1028" s="54"/>
      <c r="E1028" s="54"/>
      <c r="F1028" s="5"/>
      <c r="G1028" s="320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54"/>
      <c r="BY1028" s="54"/>
      <c r="BZ1028" s="54"/>
      <c r="CA1028" s="54"/>
      <c r="CB1028" s="54"/>
      <c r="CC1028" s="54"/>
      <c r="CD1028" s="54"/>
      <c r="CE1028" s="54"/>
      <c r="CF1028" s="54"/>
      <c r="CG1028" s="54"/>
      <c r="CH1028" s="54"/>
      <c r="CI1028" s="54"/>
      <c r="CJ1028" s="54"/>
      <c r="CK1028" s="54"/>
      <c r="CL1028" s="54"/>
      <c r="CM1028" s="54"/>
      <c r="CN1028" s="54"/>
      <c r="CO1028" s="54"/>
      <c r="CP1028" s="54"/>
      <c r="CQ1028" s="54"/>
      <c r="CR1028" s="54"/>
      <c r="CS1028" s="54"/>
      <c r="CT1028" s="54"/>
      <c r="CU1028" s="54"/>
      <c r="CV1028" s="54"/>
      <c r="CW1028" s="54"/>
      <c r="CX1028" s="54"/>
      <c r="CY1028" s="54"/>
      <c r="CZ1028" s="54"/>
      <c r="DA1028" s="54"/>
      <c r="DB1028" s="54"/>
      <c r="DC1028" s="54"/>
      <c r="DD1028" s="54"/>
      <c r="DE1028" s="54"/>
      <c r="DF1028" s="54"/>
      <c r="DG1028" s="54"/>
      <c r="DH1028" s="54"/>
      <c r="DI1028" s="54"/>
      <c r="DJ1028" s="54"/>
      <c r="DK1028" s="54"/>
      <c r="DL1028" s="54"/>
      <c r="DM1028" s="54"/>
      <c r="DN1028" s="54"/>
      <c r="DO1028" s="54"/>
      <c r="DP1028" s="54"/>
      <c r="DQ1028" s="54"/>
      <c r="DR1028" s="54"/>
      <c r="DS1028" s="54"/>
      <c r="DT1028" s="54"/>
      <c r="DU1028" s="54"/>
      <c r="DV1028" s="54"/>
      <c r="DW1028" s="54"/>
      <c r="DX1028" s="54"/>
      <c r="DY1028" s="54"/>
      <c r="DZ1028" s="54"/>
      <c r="EA1028" s="54"/>
      <c r="EB1028" s="54"/>
      <c r="EC1028" s="54"/>
      <c r="ED1028" s="54"/>
      <c r="EE1028" s="54"/>
      <c r="EF1028" s="54"/>
      <c r="EG1028" s="54"/>
      <c r="EH1028" s="54"/>
      <c r="EI1028" s="54"/>
      <c r="EJ1028" s="54"/>
      <c r="EK1028" s="54"/>
      <c r="EL1028" s="54"/>
      <c r="EM1028" s="54"/>
      <c r="EN1028" s="54"/>
      <c r="EO1028" s="54"/>
      <c r="EP1028" s="54"/>
      <c r="EQ1028" s="54"/>
      <c r="ER1028" s="54"/>
    </row>
    <row r="1029" spans="1:148" x14ac:dyDescent="0.25">
      <c r="A1029" s="76"/>
      <c r="B1029" s="54"/>
      <c r="C1029" s="54"/>
      <c r="D1029" s="54"/>
      <c r="E1029" s="54"/>
      <c r="F1029" s="5"/>
      <c r="G1029" s="320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  <c r="BV1029" s="54"/>
      <c r="BW1029" s="54"/>
      <c r="BX1029" s="54"/>
      <c r="BY1029" s="54"/>
      <c r="BZ1029" s="54"/>
      <c r="CA1029" s="54"/>
      <c r="CB1029" s="54"/>
      <c r="CC1029" s="54"/>
      <c r="CD1029" s="54"/>
      <c r="CE1029" s="54"/>
      <c r="CF1029" s="54"/>
      <c r="CG1029" s="54"/>
      <c r="CH1029" s="54"/>
      <c r="CI1029" s="54"/>
      <c r="CJ1029" s="54"/>
      <c r="CK1029" s="54"/>
      <c r="CL1029" s="54"/>
      <c r="CM1029" s="54"/>
      <c r="CN1029" s="54"/>
      <c r="CO1029" s="54"/>
      <c r="CP1029" s="54"/>
      <c r="CQ1029" s="54"/>
      <c r="CR1029" s="54"/>
      <c r="CS1029" s="54"/>
      <c r="CT1029" s="54"/>
      <c r="CU1029" s="54"/>
      <c r="CV1029" s="54"/>
      <c r="CW1029" s="54"/>
      <c r="CX1029" s="54"/>
      <c r="CY1029" s="54"/>
      <c r="CZ1029" s="54"/>
      <c r="DA1029" s="54"/>
      <c r="DB1029" s="54"/>
      <c r="DC1029" s="54"/>
      <c r="DD1029" s="54"/>
      <c r="DE1029" s="54"/>
      <c r="DF1029" s="54"/>
      <c r="DG1029" s="54"/>
      <c r="DH1029" s="54"/>
      <c r="DI1029" s="54"/>
      <c r="DJ1029" s="54"/>
      <c r="DK1029" s="54"/>
      <c r="DL1029" s="54"/>
      <c r="DM1029" s="54"/>
      <c r="DN1029" s="54"/>
      <c r="DO1029" s="54"/>
      <c r="DP1029" s="54"/>
      <c r="DQ1029" s="54"/>
      <c r="DR1029" s="54"/>
      <c r="DS1029" s="54"/>
      <c r="DT1029" s="54"/>
      <c r="DU1029" s="54"/>
      <c r="DV1029" s="54"/>
      <c r="DW1029" s="54"/>
      <c r="DX1029" s="54"/>
      <c r="DY1029" s="54"/>
      <c r="DZ1029" s="54"/>
      <c r="EA1029" s="54"/>
      <c r="EB1029" s="54"/>
      <c r="EC1029" s="54"/>
      <c r="ED1029" s="54"/>
      <c r="EE1029" s="54"/>
      <c r="EF1029" s="54"/>
      <c r="EG1029" s="54"/>
      <c r="EH1029" s="54"/>
      <c r="EI1029" s="54"/>
      <c r="EJ1029" s="54"/>
      <c r="EK1029" s="54"/>
      <c r="EL1029" s="54"/>
      <c r="EM1029" s="54"/>
      <c r="EN1029" s="54"/>
      <c r="EO1029" s="54"/>
      <c r="EP1029" s="54"/>
      <c r="EQ1029" s="54"/>
      <c r="ER1029" s="54"/>
    </row>
    <row r="1030" spans="1:148" x14ac:dyDescent="0.25">
      <c r="A1030" s="76"/>
      <c r="B1030" s="54"/>
      <c r="C1030" s="54"/>
      <c r="D1030" s="54"/>
      <c r="E1030" s="54"/>
      <c r="F1030" s="5"/>
      <c r="G1030" s="320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  <c r="BV1030" s="54"/>
      <c r="BW1030" s="54"/>
      <c r="BX1030" s="54"/>
      <c r="BY1030" s="54"/>
      <c r="BZ1030" s="54"/>
      <c r="CA1030" s="54"/>
      <c r="CB1030" s="54"/>
      <c r="CC1030" s="54"/>
      <c r="CD1030" s="54"/>
      <c r="CE1030" s="54"/>
      <c r="CF1030" s="54"/>
      <c r="CG1030" s="54"/>
      <c r="CH1030" s="54"/>
      <c r="CI1030" s="54"/>
      <c r="CJ1030" s="54"/>
      <c r="CK1030" s="54"/>
      <c r="CL1030" s="54"/>
      <c r="CM1030" s="54"/>
      <c r="CN1030" s="54"/>
      <c r="CO1030" s="54"/>
      <c r="CP1030" s="54"/>
      <c r="CQ1030" s="54"/>
      <c r="CR1030" s="54"/>
      <c r="CS1030" s="54"/>
      <c r="CT1030" s="54"/>
      <c r="CU1030" s="54"/>
      <c r="CV1030" s="54"/>
      <c r="CW1030" s="54"/>
      <c r="CX1030" s="54"/>
      <c r="CY1030" s="54"/>
      <c r="CZ1030" s="54"/>
      <c r="DA1030" s="54"/>
      <c r="DB1030" s="54"/>
      <c r="DC1030" s="54"/>
      <c r="DD1030" s="54"/>
      <c r="DE1030" s="54"/>
      <c r="DF1030" s="54"/>
      <c r="DG1030" s="54"/>
      <c r="DH1030" s="54"/>
      <c r="DI1030" s="54"/>
      <c r="DJ1030" s="54"/>
      <c r="DK1030" s="54"/>
      <c r="DL1030" s="54"/>
      <c r="DM1030" s="54"/>
      <c r="DN1030" s="54"/>
      <c r="DO1030" s="54"/>
      <c r="DP1030" s="54"/>
      <c r="DQ1030" s="54"/>
      <c r="DR1030" s="54"/>
      <c r="DS1030" s="54"/>
      <c r="DT1030" s="54"/>
      <c r="DU1030" s="54"/>
      <c r="DV1030" s="54"/>
      <c r="DW1030" s="54"/>
      <c r="DX1030" s="54"/>
      <c r="DY1030" s="54"/>
      <c r="DZ1030" s="54"/>
      <c r="EA1030" s="54"/>
      <c r="EB1030" s="54"/>
      <c r="EC1030" s="54"/>
      <c r="ED1030" s="54"/>
      <c r="EE1030" s="54"/>
      <c r="EF1030" s="54"/>
      <c r="EG1030" s="54"/>
      <c r="EH1030" s="54"/>
      <c r="EI1030" s="54"/>
      <c r="EJ1030" s="54"/>
      <c r="EK1030" s="54"/>
      <c r="EL1030" s="54"/>
      <c r="EM1030" s="54"/>
      <c r="EN1030" s="54"/>
      <c r="EO1030" s="54"/>
      <c r="EP1030" s="54"/>
      <c r="EQ1030" s="54"/>
      <c r="ER1030" s="54"/>
    </row>
    <row r="1031" spans="1:148" x14ac:dyDescent="0.25">
      <c r="A1031" s="76"/>
      <c r="B1031" s="54"/>
      <c r="C1031" s="54"/>
      <c r="D1031" s="54"/>
      <c r="E1031" s="54"/>
      <c r="F1031" s="5"/>
      <c r="G1031" s="320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  <c r="BV1031" s="54"/>
      <c r="BW1031" s="54"/>
      <c r="BX1031" s="54"/>
      <c r="BY1031" s="54"/>
      <c r="BZ1031" s="54"/>
      <c r="CA1031" s="54"/>
      <c r="CB1031" s="54"/>
      <c r="CC1031" s="54"/>
      <c r="CD1031" s="54"/>
      <c r="CE1031" s="54"/>
      <c r="CF1031" s="54"/>
      <c r="CG1031" s="54"/>
      <c r="CH1031" s="54"/>
      <c r="CI1031" s="54"/>
      <c r="CJ1031" s="54"/>
      <c r="CK1031" s="54"/>
      <c r="CL1031" s="54"/>
      <c r="CM1031" s="54"/>
      <c r="CN1031" s="54"/>
      <c r="CO1031" s="54"/>
      <c r="CP1031" s="54"/>
      <c r="CQ1031" s="54"/>
      <c r="CR1031" s="54"/>
      <c r="CS1031" s="54"/>
      <c r="CT1031" s="54"/>
      <c r="CU1031" s="54"/>
      <c r="CV1031" s="54"/>
      <c r="CW1031" s="54"/>
      <c r="CX1031" s="54"/>
      <c r="CY1031" s="54"/>
      <c r="CZ1031" s="54"/>
      <c r="DA1031" s="54"/>
      <c r="DB1031" s="54"/>
      <c r="DC1031" s="54"/>
      <c r="DD1031" s="54"/>
      <c r="DE1031" s="54"/>
      <c r="DF1031" s="54"/>
      <c r="DG1031" s="54"/>
      <c r="DH1031" s="54"/>
      <c r="DI1031" s="54"/>
      <c r="DJ1031" s="54"/>
      <c r="DK1031" s="54"/>
      <c r="DL1031" s="54"/>
      <c r="DM1031" s="54"/>
      <c r="DN1031" s="54"/>
      <c r="DO1031" s="54"/>
      <c r="DP1031" s="54"/>
      <c r="DQ1031" s="54"/>
      <c r="DR1031" s="54"/>
      <c r="DS1031" s="54"/>
      <c r="DT1031" s="54"/>
      <c r="DU1031" s="54"/>
      <c r="DV1031" s="54"/>
      <c r="DW1031" s="54"/>
      <c r="DX1031" s="54"/>
      <c r="DY1031" s="54"/>
      <c r="DZ1031" s="54"/>
      <c r="EA1031" s="54"/>
      <c r="EB1031" s="54"/>
      <c r="EC1031" s="54"/>
      <c r="ED1031" s="54"/>
      <c r="EE1031" s="54"/>
      <c r="EF1031" s="54"/>
      <c r="EG1031" s="54"/>
      <c r="EH1031" s="54"/>
      <c r="EI1031" s="54"/>
      <c r="EJ1031" s="54"/>
      <c r="EK1031" s="54"/>
      <c r="EL1031" s="54"/>
      <c r="EM1031" s="54"/>
      <c r="EN1031" s="54"/>
      <c r="EO1031" s="54"/>
      <c r="EP1031" s="54"/>
      <c r="EQ1031" s="54"/>
      <c r="ER1031" s="54"/>
    </row>
    <row r="1032" spans="1:148" x14ac:dyDescent="0.25">
      <c r="A1032" s="76"/>
      <c r="B1032" s="54"/>
      <c r="C1032" s="54"/>
      <c r="D1032" s="54"/>
      <c r="E1032" s="54"/>
      <c r="F1032" s="5"/>
      <c r="G1032" s="320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  <c r="DJ1032" s="54"/>
      <c r="DK1032" s="54"/>
      <c r="DL1032" s="54"/>
      <c r="DM1032" s="54"/>
      <c r="DN1032" s="54"/>
      <c r="DO1032" s="54"/>
      <c r="DP1032" s="54"/>
      <c r="DQ1032" s="54"/>
      <c r="DR1032" s="54"/>
      <c r="DS1032" s="54"/>
      <c r="DT1032" s="54"/>
      <c r="DU1032" s="54"/>
      <c r="DV1032" s="54"/>
      <c r="DW1032" s="54"/>
      <c r="DX1032" s="54"/>
      <c r="DY1032" s="54"/>
      <c r="DZ1032" s="54"/>
      <c r="EA1032" s="54"/>
      <c r="EB1032" s="54"/>
      <c r="EC1032" s="54"/>
      <c r="ED1032" s="54"/>
      <c r="EE1032" s="54"/>
      <c r="EF1032" s="54"/>
      <c r="EG1032" s="54"/>
      <c r="EH1032" s="54"/>
      <c r="EI1032" s="54"/>
      <c r="EJ1032" s="54"/>
      <c r="EK1032" s="54"/>
      <c r="EL1032" s="54"/>
      <c r="EM1032" s="54"/>
      <c r="EN1032" s="54"/>
      <c r="EO1032" s="54"/>
      <c r="EP1032" s="54"/>
      <c r="EQ1032" s="54"/>
      <c r="ER1032" s="54"/>
    </row>
    <row r="1033" spans="1:148" x14ac:dyDescent="0.25">
      <c r="A1033" s="76"/>
      <c r="B1033" s="54"/>
      <c r="C1033" s="54"/>
      <c r="D1033" s="54"/>
      <c r="E1033" s="54"/>
      <c r="F1033" s="5"/>
      <c r="G1033" s="320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  <c r="BV1033" s="54"/>
      <c r="BW1033" s="54"/>
      <c r="BX1033" s="54"/>
      <c r="BY1033" s="54"/>
      <c r="BZ1033" s="54"/>
      <c r="CA1033" s="54"/>
      <c r="CB1033" s="54"/>
      <c r="CC1033" s="54"/>
      <c r="CD1033" s="54"/>
      <c r="CE1033" s="54"/>
      <c r="CF1033" s="54"/>
      <c r="CG1033" s="54"/>
      <c r="CH1033" s="54"/>
      <c r="CI1033" s="54"/>
      <c r="CJ1033" s="54"/>
      <c r="CK1033" s="54"/>
      <c r="CL1033" s="54"/>
      <c r="CM1033" s="54"/>
      <c r="CN1033" s="54"/>
      <c r="CO1033" s="54"/>
      <c r="CP1033" s="54"/>
      <c r="CQ1033" s="54"/>
      <c r="CR1033" s="54"/>
      <c r="CS1033" s="54"/>
      <c r="CT1033" s="54"/>
      <c r="CU1033" s="54"/>
      <c r="CV1033" s="54"/>
      <c r="CW1033" s="54"/>
      <c r="CX1033" s="54"/>
      <c r="CY1033" s="54"/>
      <c r="CZ1033" s="54"/>
      <c r="DA1033" s="54"/>
      <c r="DB1033" s="54"/>
      <c r="DC1033" s="54"/>
      <c r="DD1033" s="54"/>
      <c r="DE1033" s="54"/>
      <c r="DF1033" s="54"/>
      <c r="DG1033" s="54"/>
      <c r="DH1033" s="54"/>
      <c r="DI1033" s="54"/>
      <c r="DJ1033" s="54"/>
      <c r="DK1033" s="54"/>
      <c r="DL1033" s="54"/>
      <c r="DM1033" s="54"/>
      <c r="DN1033" s="54"/>
      <c r="DO1033" s="54"/>
      <c r="DP1033" s="54"/>
      <c r="DQ1033" s="54"/>
      <c r="DR1033" s="54"/>
      <c r="DS1033" s="54"/>
      <c r="DT1033" s="54"/>
      <c r="DU1033" s="54"/>
      <c r="DV1033" s="54"/>
      <c r="DW1033" s="54"/>
      <c r="DX1033" s="54"/>
      <c r="DY1033" s="54"/>
      <c r="DZ1033" s="54"/>
      <c r="EA1033" s="54"/>
      <c r="EB1033" s="54"/>
      <c r="EC1033" s="54"/>
      <c r="ED1033" s="54"/>
      <c r="EE1033" s="54"/>
      <c r="EF1033" s="54"/>
      <c r="EG1033" s="54"/>
      <c r="EH1033" s="54"/>
      <c r="EI1033" s="54"/>
      <c r="EJ1033" s="54"/>
      <c r="EK1033" s="54"/>
      <c r="EL1033" s="54"/>
      <c r="EM1033" s="54"/>
      <c r="EN1033" s="54"/>
      <c r="EO1033" s="54"/>
      <c r="EP1033" s="54"/>
      <c r="EQ1033" s="54"/>
      <c r="ER1033" s="54"/>
    </row>
    <row r="1034" spans="1:148" x14ac:dyDescent="0.25">
      <c r="A1034" s="76"/>
      <c r="B1034" s="54"/>
      <c r="C1034" s="54"/>
      <c r="D1034" s="54"/>
      <c r="E1034" s="54"/>
      <c r="F1034" s="5"/>
      <c r="G1034" s="320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54"/>
      <c r="CM1034" s="54"/>
      <c r="CN1034" s="54"/>
      <c r="CO1034" s="54"/>
      <c r="CP1034" s="54"/>
      <c r="CQ1034" s="54"/>
      <c r="CR1034" s="54"/>
      <c r="CS1034" s="54"/>
      <c r="CT1034" s="54"/>
      <c r="CU1034" s="54"/>
      <c r="CV1034" s="54"/>
      <c r="CW1034" s="54"/>
      <c r="CX1034" s="54"/>
      <c r="CY1034" s="54"/>
      <c r="CZ1034" s="54"/>
      <c r="DA1034" s="54"/>
      <c r="DB1034" s="54"/>
      <c r="DC1034" s="54"/>
      <c r="DD1034" s="54"/>
      <c r="DE1034" s="54"/>
      <c r="DF1034" s="54"/>
      <c r="DG1034" s="54"/>
      <c r="DH1034" s="54"/>
      <c r="DI1034" s="54"/>
      <c r="DJ1034" s="54"/>
      <c r="DK1034" s="54"/>
      <c r="DL1034" s="54"/>
      <c r="DM1034" s="54"/>
      <c r="DN1034" s="54"/>
      <c r="DO1034" s="54"/>
      <c r="DP1034" s="54"/>
      <c r="DQ1034" s="54"/>
      <c r="DR1034" s="54"/>
      <c r="DS1034" s="54"/>
      <c r="DT1034" s="54"/>
      <c r="DU1034" s="54"/>
      <c r="DV1034" s="54"/>
      <c r="DW1034" s="54"/>
      <c r="DX1034" s="54"/>
      <c r="DY1034" s="54"/>
      <c r="DZ1034" s="54"/>
      <c r="EA1034" s="54"/>
      <c r="EB1034" s="54"/>
      <c r="EC1034" s="54"/>
      <c r="ED1034" s="54"/>
      <c r="EE1034" s="54"/>
      <c r="EF1034" s="54"/>
      <c r="EG1034" s="54"/>
      <c r="EH1034" s="54"/>
      <c r="EI1034" s="54"/>
      <c r="EJ1034" s="54"/>
      <c r="EK1034" s="54"/>
      <c r="EL1034" s="54"/>
      <c r="EM1034" s="54"/>
      <c r="EN1034" s="54"/>
      <c r="EO1034" s="54"/>
      <c r="EP1034" s="54"/>
      <c r="EQ1034" s="54"/>
      <c r="ER1034" s="54"/>
    </row>
    <row r="1035" spans="1:148" x14ac:dyDescent="0.25">
      <c r="A1035" s="76"/>
      <c r="B1035" s="54"/>
      <c r="C1035" s="54"/>
      <c r="D1035" s="54"/>
      <c r="E1035" s="54"/>
      <c r="F1035" s="5"/>
      <c r="G1035" s="320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  <c r="BV1035" s="54"/>
      <c r="BW1035" s="54"/>
      <c r="BX1035" s="54"/>
      <c r="BY1035" s="54"/>
      <c r="BZ1035" s="54"/>
      <c r="CA1035" s="54"/>
      <c r="CB1035" s="54"/>
      <c r="CC1035" s="54"/>
      <c r="CD1035" s="54"/>
      <c r="CE1035" s="54"/>
      <c r="CF1035" s="54"/>
      <c r="CG1035" s="54"/>
      <c r="CH1035" s="54"/>
      <c r="CI1035" s="54"/>
      <c r="CJ1035" s="54"/>
      <c r="CK1035" s="54"/>
      <c r="CL1035" s="54"/>
      <c r="CM1035" s="54"/>
      <c r="CN1035" s="54"/>
      <c r="CO1035" s="54"/>
      <c r="CP1035" s="54"/>
      <c r="CQ1035" s="54"/>
      <c r="CR1035" s="54"/>
      <c r="CS1035" s="54"/>
      <c r="CT1035" s="54"/>
      <c r="CU1035" s="54"/>
      <c r="CV1035" s="54"/>
      <c r="CW1035" s="54"/>
      <c r="CX1035" s="54"/>
      <c r="CY1035" s="54"/>
      <c r="CZ1035" s="54"/>
      <c r="DA1035" s="54"/>
      <c r="DB1035" s="54"/>
      <c r="DC1035" s="54"/>
      <c r="DD1035" s="54"/>
      <c r="DE1035" s="54"/>
      <c r="DF1035" s="54"/>
      <c r="DG1035" s="54"/>
      <c r="DH1035" s="54"/>
      <c r="DI1035" s="54"/>
      <c r="DJ1035" s="54"/>
      <c r="DK1035" s="54"/>
      <c r="DL1035" s="54"/>
      <c r="DM1035" s="54"/>
      <c r="DN1035" s="54"/>
      <c r="DO1035" s="54"/>
      <c r="DP1035" s="54"/>
      <c r="DQ1035" s="54"/>
      <c r="DR1035" s="54"/>
      <c r="DS1035" s="54"/>
      <c r="DT1035" s="54"/>
      <c r="DU1035" s="54"/>
      <c r="DV1035" s="54"/>
      <c r="DW1035" s="54"/>
      <c r="DX1035" s="54"/>
      <c r="DY1035" s="54"/>
      <c r="DZ1035" s="54"/>
      <c r="EA1035" s="54"/>
      <c r="EB1035" s="54"/>
      <c r="EC1035" s="54"/>
      <c r="ED1035" s="54"/>
      <c r="EE1035" s="54"/>
      <c r="EF1035" s="54"/>
      <c r="EG1035" s="54"/>
      <c r="EH1035" s="54"/>
      <c r="EI1035" s="54"/>
      <c r="EJ1035" s="54"/>
      <c r="EK1035" s="54"/>
      <c r="EL1035" s="54"/>
      <c r="EM1035" s="54"/>
      <c r="EN1035" s="54"/>
      <c r="EO1035" s="54"/>
      <c r="EP1035" s="54"/>
      <c r="EQ1035" s="54"/>
      <c r="ER1035" s="54"/>
    </row>
    <row r="1036" spans="1:148" x14ac:dyDescent="0.25">
      <c r="A1036" s="76"/>
      <c r="B1036" s="54"/>
      <c r="C1036" s="54"/>
      <c r="D1036" s="54"/>
      <c r="E1036" s="54"/>
      <c r="F1036" s="5"/>
      <c r="G1036" s="320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  <c r="DJ1036" s="54"/>
      <c r="DK1036" s="54"/>
      <c r="DL1036" s="54"/>
      <c r="DM1036" s="54"/>
      <c r="DN1036" s="54"/>
      <c r="DO1036" s="54"/>
      <c r="DP1036" s="54"/>
      <c r="DQ1036" s="54"/>
      <c r="DR1036" s="54"/>
      <c r="DS1036" s="54"/>
      <c r="DT1036" s="54"/>
      <c r="DU1036" s="54"/>
      <c r="DV1036" s="54"/>
      <c r="DW1036" s="54"/>
      <c r="DX1036" s="54"/>
      <c r="DY1036" s="54"/>
      <c r="DZ1036" s="54"/>
      <c r="EA1036" s="54"/>
      <c r="EB1036" s="54"/>
      <c r="EC1036" s="54"/>
      <c r="ED1036" s="54"/>
      <c r="EE1036" s="54"/>
      <c r="EF1036" s="54"/>
      <c r="EG1036" s="54"/>
      <c r="EH1036" s="54"/>
      <c r="EI1036" s="54"/>
      <c r="EJ1036" s="54"/>
      <c r="EK1036" s="54"/>
      <c r="EL1036" s="54"/>
      <c r="EM1036" s="54"/>
      <c r="EN1036" s="54"/>
      <c r="EO1036" s="54"/>
      <c r="EP1036" s="54"/>
      <c r="EQ1036" s="54"/>
      <c r="ER1036" s="54"/>
    </row>
    <row r="1037" spans="1:148" x14ac:dyDescent="0.25">
      <c r="A1037" s="76"/>
      <c r="B1037" s="54"/>
      <c r="C1037" s="54"/>
      <c r="D1037" s="54"/>
      <c r="E1037" s="54"/>
      <c r="F1037" s="5"/>
      <c r="G1037" s="320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  <c r="BV1037" s="54"/>
      <c r="BW1037" s="54"/>
      <c r="BX1037" s="54"/>
      <c r="BY1037" s="54"/>
      <c r="BZ1037" s="54"/>
      <c r="CA1037" s="54"/>
      <c r="CB1037" s="54"/>
      <c r="CC1037" s="54"/>
      <c r="CD1037" s="54"/>
      <c r="CE1037" s="54"/>
      <c r="CF1037" s="54"/>
      <c r="CG1037" s="54"/>
      <c r="CH1037" s="54"/>
      <c r="CI1037" s="54"/>
      <c r="CJ1037" s="54"/>
      <c r="CK1037" s="54"/>
      <c r="CL1037" s="54"/>
      <c r="CM1037" s="54"/>
      <c r="CN1037" s="54"/>
      <c r="CO1037" s="54"/>
      <c r="CP1037" s="54"/>
      <c r="CQ1037" s="54"/>
      <c r="CR1037" s="54"/>
      <c r="CS1037" s="54"/>
      <c r="CT1037" s="54"/>
      <c r="CU1037" s="54"/>
      <c r="CV1037" s="54"/>
      <c r="CW1037" s="54"/>
      <c r="CX1037" s="54"/>
      <c r="CY1037" s="54"/>
      <c r="CZ1037" s="54"/>
      <c r="DA1037" s="54"/>
      <c r="DB1037" s="54"/>
      <c r="DC1037" s="54"/>
      <c r="DD1037" s="54"/>
      <c r="DE1037" s="54"/>
      <c r="DF1037" s="54"/>
      <c r="DG1037" s="54"/>
      <c r="DH1037" s="54"/>
      <c r="DI1037" s="54"/>
      <c r="DJ1037" s="54"/>
      <c r="DK1037" s="54"/>
      <c r="DL1037" s="54"/>
      <c r="DM1037" s="54"/>
      <c r="DN1037" s="54"/>
      <c r="DO1037" s="54"/>
      <c r="DP1037" s="54"/>
      <c r="DQ1037" s="54"/>
      <c r="DR1037" s="54"/>
      <c r="DS1037" s="54"/>
      <c r="DT1037" s="54"/>
      <c r="DU1037" s="54"/>
      <c r="DV1037" s="54"/>
      <c r="DW1037" s="54"/>
      <c r="DX1037" s="54"/>
      <c r="DY1037" s="54"/>
      <c r="DZ1037" s="54"/>
      <c r="EA1037" s="54"/>
      <c r="EB1037" s="54"/>
      <c r="EC1037" s="54"/>
      <c r="ED1037" s="54"/>
      <c r="EE1037" s="54"/>
      <c r="EF1037" s="54"/>
      <c r="EG1037" s="54"/>
      <c r="EH1037" s="54"/>
      <c r="EI1037" s="54"/>
      <c r="EJ1037" s="54"/>
      <c r="EK1037" s="54"/>
      <c r="EL1037" s="54"/>
      <c r="EM1037" s="54"/>
      <c r="EN1037" s="54"/>
      <c r="EO1037" s="54"/>
      <c r="EP1037" s="54"/>
      <c r="EQ1037" s="54"/>
      <c r="ER1037" s="54"/>
    </row>
    <row r="1038" spans="1:148" x14ac:dyDescent="0.25">
      <c r="A1038" s="76"/>
      <c r="B1038" s="54"/>
      <c r="C1038" s="54"/>
      <c r="D1038" s="54"/>
      <c r="E1038" s="54"/>
      <c r="F1038" s="5"/>
      <c r="G1038" s="320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  <c r="BV1038" s="54"/>
      <c r="BW1038" s="54"/>
      <c r="BX1038" s="54"/>
      <c r="BY1038" s="54"/>
      <c r="BZ1038" s="54"/>
      <c r="CA1038" s="54"/>
      <c r="CB1038" s="54"/>
      <c r="CC1038" s="54"/>
      <c r="CD1038" s="54"/>
      <c r="CE1038" s="54"/>
      <c r="CF1038" s="54"/>
      <c r="CG1038" s="54"/>
      <c r="CH1038" s="54"/>
      <c r="CI1038" s="54"/>
      <c r="CJ1038" s="54"/>
      <c r="CK1038" s="54"/>
      <c r="CL1038" s="54"/>
      <c r="CM1038" s="54"/>
      <c r="CN1038" s="54"/>
      <c r="CO1038" s="54"/>
      <c r="CP1038" s="54"/>
      <c r="CQ1038" s="54"/>
      <c r="CR1038" s="54"/>
      <c r="CS1038" s="54"/>
      <c r="CT1038" s="54"/>
      <c r="CU1038" s="54"/>
      <c r="CV1038" s="54"/>
      <c r="CW1038" s="54"/>
      <c r="CX1038" s="54"/>
      <c r="CY1038" s="54"/>
      <c r="CZ1038" s="54"/>
      <c r="DA1038" s="54"/>
      <c r="DB1038" s="54"/>
      <c r="DC1038" s="54"/>
      <c r="DD1038" s="54"/>
      <c r="DE1038" s="54"/>
      <c r="DF1038" s="54"/>
      <c r="DG1038" s="54"/>
      <c r="DH1038" s="54"/>
      <c r="DI1038" s="54"/>
      <c r="DJ1038" s="54"/>
      <c r="DK1038" s="54"/>
      <c r="DL1038" s="54"/>
      <c r="DM1038" s="54"/>
      <c r="DN1038" s="54"/>
      <c r="DO1038" s="54"/>
      <c r="DP1038" s="54"/>
      <c r="DQ1038" s="54"/>
      <c r="DR1038" s="54"/>
      <c r="DS1038" s="54"/>
      <c r="DT1038" s="54"/>
      <c r="DU1038" s="54"/>
      <c r="DV1038" s="54"/>
      <c r="DW1038" s="54"/>
      <c r="DX1038" s="54"/>
      <c r="DY1038" s="54"/>
      <c r="DZ1038" s="54"/>
      <c r="EA1038" s="54"/>
      <c r="EB1038" s="54"/>
      <c r="EC1038" s="54"/>
      <c r="ED1038" s="54"/>
      <c r="EE1038" s="54"/>
      <c r="EF1038" s="54"/>
      <c r="EG1038" s="54"/>
      <c r="EH1038" s="54"/>
      <c r="EI1038" s="54"/>
      <c r="EJ1038" s="54"/>
      <c r="EK1038" s="54"/>
      <c r="EL1038" s="54"/>
      <c r="EM1038" s="54"/>
      <c r="EN1038" s="54"/>
      <c r="EO1038" s="54"/>
      <c r="EP1038" s="54"/>
      <c r="EQ1038" s="54"/>
      <c r="ER1038" s="54"/>
    </row>
    <row r="1039" spans="1:148" x14ac:dyDescent="0.25">
      <c r="A1039" s="76"/>
      <c r="B1039" s="54"/>
      <c r="C1039" s="54"/>
      <c r="D1039" s="54"/>
      <c r="E1039" s="54"/>
      <c r="F1039" s="5"/>
      <c r="G1039" s="320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  <c r="BV1039" s="54"/>
      <c r="BW1039" s="54"/>
      <c r="BX1039" s="54"/>
      <c r="BY1039" s="54"/>
      <c r="BZ1039" s="54"/>
      <c r="CA1039" s="54"/>
      <c r="CB1039" s="54"/>
      <c r="CC1039" s="54"/>
      <c r="CD1039" s="54"/>
      <c r="CE1039" s="54"/>
      <c r="CF1039" s="54"/>
      <c r="CG1039" s="54"/>
      <c r="CH1039" s="54"/>
      <c r="CI1039" s="54"/>
      <c r="CJ1039" s="54"/>
      <c r="CK1039" s="54"/>
      <c r="CL1039" s="54"/>
      <c r="CM1039" s="54"/>
      <c r="CN1039" s="54"/>
      <c r="CO1039" s="54"/>
      <c r="CP1039" s="54"/>
      <c r="CQ1039" s="54"/>
      <c r="CR1039" s="54"/>
      <c r="CS1039" s="54"/>
      <c r="CT1039" s="54"/>
      <c r="CU1039" s="54"/>
      <c r="CV1039" s="54"/>
      <c r="CW1039" s="54"/>
      <c r="CX1039" s="54"/>
      <c r="CY1039" s="54"/>
      <c r="CZ1039" s="54"/>
      <c r="DA1039" s="54"/>
      <c r="DB1039" s="54"/>
      <c r="DC1039" s="54"/>
      <c r="DD1039" s="54"/>
      <c r="DE1039" s="54"/>
      <c r="DF1039" s="54"/>
      <c r="DG1039" s="54"/>
      <c r="DH1039" s="54"/>
      <c r="DI1039" s="54"/>
      <c r="DJ1039" s="54"/>
      <c r="DK1039" s="54"/>
      <c r="DL1039" s="54"/>
      <c r="DM1039" s="54"/>
      <c r="DN1039" s="54"/>
      <c r="DO1039" s="54"/>
      <c r="DP1039" s="54"/>
      <c r="DQ1039" s="54"/>
      <c r="DR1039" s="54"/>
      <c r="DS1039" s="54"/>
      <c r="DT1039" s="54"/>
      <c r="DU1039" s="54"/>
      <c r="DV1039" s="54"/>
      <c r="DW1039" s="54"/>
      <c r="DX1039" s="54"/>
      <c r="DY1039" s="54"/>
      <c r="DZ1039" s="54"/>
      <c r="EA1039" s="54"/>
      <c r="EB1039" s="54"/>
      <c r="EC1039" s="54"/>
      <c r="ED1039" s="54"/>
      <c r="EE1039" s="54"/>
      <c r="EF1039" s="54"/>
      <c r="EG1039" s="54"/>
      <c r="EH1039" s="54"/>
      <c r="EI1039" s="54"/>
      <c r="EJ1039" s="54"/>
      <c r="EK1039" s="54"/>
      <c r="EL1039" s="54"/>
      <c r="EM1039" s="54"/>
      <c r="EN1039" s="54"/>
      <c r="EO1039" s="54"/>
      <c r="EP1039" s="54"/>
      <c r="EQ1039" s="54"/>
      <c r="ER1039" s="54"/>
    </row>
    <row r="1040" spans="1:148" x14ac:dyDescent="0.25">
      <c r="A1040" s="76"/>
      <c r="B1040" s="54"/>
      <c r="C1040" s="54"/>
      <c r="D1040" s="54"/>
      <c r="E1040" s="54"/>
      <c r="F1040" s="5"/>
      <c r="G1040" s="320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  <c r="DJ1040" s="54"/>
      <c r="DK1040" s="54"/>
      <c r="DL1040" s="54"/>
      <c r="DM1040" s="54"/>
      <c r="DN1040" s="54"/>
      <c r="DO1040" s="54"/>
      <c r="DP1040" s="54"/>
      <c r="DQ1040" s="54"/>
      <c r="DR1040" s="54"/>
      <c r="DS1040" s="54"/>
      <c r="DT1040" s="54"/>
      <c r="DU1040" s="54"/>
      <c r="DV1040" s="54"/>
      <c r="DW1040" s="54"/>
      <c r="DX1040" s="54"/>
      <c r="DY1040" s="54"/>
      <c r="DZ1040" s="54"/>
      <c r="EA1040" s="54"/>
      <c r="EB1040" s="54"/>
      <c r="EC1040" s="54"/>
      <c r="ED1040" s="54"/>
      <c r="EE1040" s="54"/>
      <c r="EF1040" s="54"/>
      <c r="EG1040" s="54"/>
      <c r="EH1040" s="54"/>
      <c r="EI1040" s="54"/>
      <c r="EJ1040" s="54"/>
      <c r="EK1040" s="54"/>
      <c r="EL1040" s="54"/>
      <c r="EM1040" s="54"/>
      <c r="EN1040" s="54"/>
      <c r="EO1040" s="54"/>
      <c r="EP1040" s="54"/>
      <c r="EQ1040" s="54"/>
      <c r="ER1040" s="54"/>
    </row>
    <row r="1041" spans="1:148" x14ac:dyDescent="0.25">
      <c r="A1041" s="76"/>
      <c r="B1041" s="54"/>
      <c r="C1041" s="54"/>
      <c r="D1041" s="54"/>
      <c r="E1041" s="54"/>
      <c r="F1041" s="5"/>
      <c r="G1041" s="320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  <c r="BV1041" s="54"/>
      <c r="BW1041" s="54"/>
      <c r="BX1041" s="54"/>
      <c r="BY1041" s="54"/>
      <c r="BZ1041" s="54"/>
      <c r="CA1041" s="54"/>
      <c r="CB1041" s="54"/>
      <c r="CC1041" s="54"/>
      <c r="CD1041" s="54"/>
      <c r="CE1041" s="54"/>
      <c r="CF1041" s="54"/>
      <c r="CG1041" s="54"/>
      <c r="CH1041" s="54"/>
      <c r="CI1041" s="54"/>
      <c r="CJ1041" s="54"/>
      <c r="CK1041" s="54"/>
      <c r="CL1041" s="54"/>
      <c r="CM1041" s="54"/>
      <c r="CN1041" s="54"/>
      <c r="CO1041" s="54"/>
      <c r="CP1041" s="54"/>
      <c r="CQ1041" s="54"/>
      <c r="CR1041" s="54"/>
      <c r="CS1041" s="54"/>
      <c r="CT1041" s="54"/>
      <c r="CU1041" s="54"/>
      <c r="CV1041" s="54"/>
      <c r="CW1041" s="54"/>
      <c r="CX1041" s="54"/>
      <c r="CY1041" s="54"/>
      <c r="CZ1041" s="54"/>
      <c r="DA1041" s="54"/>
      <c r="DB1041" s="54"/>
      <c r="DC1041" s="54"/>
      <c r="DD1041" s="54"/>
      <c r="DE1041" s="54"/>
      <c r="DF1041" s="54"/>
      <c r="DG1041" s="54"/>
      <c r="DH1041" s="54"/>
      <c r="DI1041" s="54"/>
      <c r="DJ1041" s="54"/>
      <c r="DK1041" s="54"/>
      <c r="DL1041" s="54"/>
      <c r="DM1041" s="54"/>
      <c r="DN1041" s="54"/>
      <c r="DO1041" s="54"/>
      <c r="DP1041" s="54"/>
      <c r="DQ1041" s="54"/>
      <c r="DR1041" s="54"/>
      <c r="DS1041" s="54"/>
      <c r="DT1041" s="54"/>
      <c r="DU1041" s="54"/>
      <c r="DV1041" s="54"/>
      <c r="DW1041" s="54"/>
      <c r="DX1041" s="54"/>
      <c r="DY1041" s="54"/>
      <c r="DZ1041" s="54"/>
      <c r="EA1041" s="54"/>
      <c r="EB1041" s="54"/>
      <c r="EC1041" s="54"/>
      <c r="ED1041" s="54"/>
      <c r="EE1041" s="54"/>
      <c r="EF1041" s="54"/>
      <c r="EG1041" s="54"/>
      <c r="EH1041" s="54"/>
      <c r="EI1041" s="54"/>
      <c r="EJ1041" s="54"/>
      <c r="EK1041" s="54"/>
      <c r="EL1041" s="54"/>
      <c r="EM1041" s="54"/>
      <c r="EN1041" s="54"/>
      <c r="EO1041" s="54"/>
      <c r="EP1041" s="54"/>
      <c r="EQ1041" s="54"/>
      <c r="ER1041" s="54"/>
    </row>
    <row r="1042" spans="1:148" x14ac:dyDescent="0.25">
      <c r="A1042" s="76"/>
      <c r="B1042" s="54"/>
      <c r="C1042" s="54"/>
      <c r="D1042" s="54"/>
      <c r="E1042" s="54"/>
      <c r="F1042" s="5"/>
      <c r="G1042" s="320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  <c r="BV1042" s="54"/>
      <c r="BW1042" s="54"/>
      <c r="BX1042" s="54"/>
      <c r="BY1042" s="54"/>
      <c r="BZ1042" s="54"/>
      <c r="CA1042" s="54"/>
      <c r="CB1042" s="54"/>
      <c r="CC1042" s="54"/>
      <c r="CD1042" s="54"/>
      <c r="CE1042" s="54"/>
      <c r="CF1042" s="54"/>
      <c r="CG1042" s="54"/>
      <c r="CH1042" s="54"/>
      <c r="CI1042" s="54"/>
      <c r="CJ1042" s="54"/>
      <c r="CK1042" s="54"/>
      <c r="CL1042" s="54"/>
      <c r="CM1042" s="54"/>
      <c r="CN1042" s="54"/>
      <c r="CO1042" s="54"/>
      <c r="CP1042" s="54"/>
      <c r="CQ1042" s="54"/>
      <c r="CR1042" s="54"/>
      <c r="CS1042" s="54"/>
      <c r="CT1042" s="54"/>
      <c r="CU1042" s="54"/>
      <c r="CV1042" s="54"/>
      <c r="CW1042" s="54"/>
      <c r="CX1042" s="54"/>
      <c r="CY1042" s="54"/>
      <c r="CZ1042" s="54"/>
      <c r="DA1042" s="54"/>
      <c r="DB1042" s="54"/>
      <c r="DC1042" s="54"/>
      <c r="DD1042" s="54"/>
      <c r="DE1042" s="54"/>
      <c r="DF1042" s="54"/>
      <c r="DG1042" s="54"/>
      <c r="DH1042" s="54"/>
      <c r="DI1042" s="54"/>
      <c r="DJ1042" s="54"/>
      <c r="DK1042" s="54"/>
      <c r="DL1042" s="54"/>
      <c r="DM1042" s="54"/>
      <c r="DN1042" s="54"/>
      <c r="DO1042" s="54"/>
      <c r="DP1042" s="54"/>
      <c r="DQ1042" s="54"/>
      <c r="DR1042" s="54"/>
      <c r="DS1042" s="54"/>
      <c r="DT1042" s="54"/>
      <c r="DU1042" s="54"/>
      <c r="DV1042" s="54"/>
      <c r="DW1042" s="54"/>
      <c r="DX1042" s="54"/>
      <c r="DY1042" s="54"/>
      <c r="DZ1042" s="54"/>
      <c r="EA1042" s="54"/>
      <c r="EB1042" s="54"/>
      <c r="EC1042" s="54"/>
      <c r="ED1042" s="54"/>
      <c r="EE1042" s="54"/>
      <c r="EF1042" s="54"/>
      <c r="EG1042" s="54"/>
      <c r="EH1042" s="54"/>
      <c r="EI1042" s="54"/>
      <c r="EJ1042" s="54"/>
      <c r="EK1042" s="54"/>
      <c r="EL1042" s="54"/>
      <c r="EM1042" s="54"/>
      <c r="EN1042" s="54"/>
      <c r="EO1042" s="54"/>
      <c r="EP1042" s="54"/>
      <c r="EQ1042" s="54"/>
      <c r="ER1042" s="54"/>
    </row>
    <row r="1043" spans="1:148" x14ac:dyDescent="0.25">
      <c r="A1043" s="76"/>
      <c r="B1043" s="54"/>
      <c r="C1043" s="54"/>
      <c r="D1043" s="54"/>
      <c r="E1043" s="54"/>
      <c r="F1043" s="5"/>
      <c r="G1043" s="320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  <c r="BV1043" s="54"/>
      <c r="BW1043" s="54"/>
      <c r="BX1043" s="54"/>
      <c r="BY1043" s="54"/>
      <c r="BZ1043" s="54"/>
      <c r="CA1043" s="54"/>
      <c r="CB1043" s="54"/>
      <c r="CC1043" s="54"/>
      <c r="CD1043" s="54"/>
      <c r="CE1043" s="54"/>
      <c r="CF1043" s="54"/>
      <c r="CG1043" s="54"/>
      <c r="CH1043" s="54"/>
      <c r="CI1043" s="54"/>
      <c r="CJ1043" s="54"/>
      <c r="CK1043" s="54"/>
      <c r="CL1043" s="54"/>
      <c r="CM1043" s="54"/>
      <c r="CN1043" s="54"/>
      <c r="CO1043" s="54"/>
      <c r="CP1043" s="54"/>
      <c r="CQ1043" s="54"/>
      <c r="CR1043" s="54"/>
      <c r="CS1043" s="54"/>
      <c r="CT1043" s="54"/>
      <c r="CU1043" s="54"/>
      <c r="CV1043" s="54"/>
      <c r="CW1043" s="54"/>
      <c r="CX1043" s="54"/>
      <c r="CY1043" s="54"/>
      <c r="CZ1043" s="54"/>
      <c r="DA1043" s="54"/>
      <c r="DB1043" s="54"/>
      <c r="DC1043" s="54"/>
      <c r="DD1043" s="54"/>
      <c r="DE1043" s="54"/>
      <c r="DF1043" s="54"/>
      <c r="DG1043" s="54"/>
      <c r="DH1043" s="54"/>
      <c r="DI1043" s="54"/>
      <c r="DJ1043" s="54"/>
      <c r="DK1043" s="54"/>
      <c r="DL1043" s="54"/>
      <c r="DM1043" s="54"/>
      <c r="DN1043" s="54"/>
      <c r="DO1043" s="54"/>
      <c r="DP1043" s="54"/>
      <c r="DQ1043" s="54"/>
      <c r="DR1043" s="54"/>
      <c r="DS1043" s="54"/>
      <c r="DT1043" s="54"/>
      <c r="DU1043" s="54"/>
      <c r="DV1043" s="54"/>
      <c r="DW1043" s="54"/>
      <c r="DX1043" s="54"/>
      <c r="DY1043" s="54"/>
      <c r="DZ1043" s="54"/>
      <c r="EA1043" s="54"/>
      <c r="EB1043" s="54"/>
      <c r="EC1043" s="54"/>
      <c r="ED1043" s="54"/>
      <c r="EE1043" s="54"/>
      <c r="EF1043" s="54"/>
      <c r="EG1043" s="54"/>
      <c r="EH1043" s="54"/>
      <c r="EI1043" s="54"/>
      <c r="EJ1043" s="54"/>
      <c r="EK1043" s="54"/>
      <c r="EL1043" s="54"/>
      <c r="EM1043" s="54"/>
      <c r="EN1043" s="54"/>
      <c r="EO1043" s="54"/>
      <c r="EP1043" s="54"/>
      <c r="EQ1043" s="54"/>
      <c r="ER1043" s="54"/>
    </row>
    <row r="1044" spans="1:148" x14ac:dyDescent="0.25">
      <c r="A1044" s="76"/>
      <c r="B1044" s="54"/>
      <c r="C1044" s="54"/>
      <c r="D1044" s="54"/>
      <c r="E1044" s="54"/>
      <c r="F1044" s="5"/>
      <c r="G1044" s="320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  <c r="DJ1044" s="54"/>
      <c r="DK1044" s="54"/>
      <c r="DL1044" s="54"/>
      <c r="DM1044" s="54"/>
      <c r="DN1044" s="54"/>
      <c r="DO1044" s="54"/>
      <c r="DP1044" s="54"/>
      <c r="DQ1044" s="54"/>
      <c r="DR1044" s="54"/>
      <c r="DS1044" s="54"/>
      <c r="DT1044" s="54"/>
      <c r="DU1044" s="54"/>
      <c r="DV1044" s="54"/>
      <c r="DW1044" s="54"/>
      <c r="DX1044" s="54"/>
      <c r="DY1044" s="54"/>
      <c r="DZ1044" s="54"/>
      <c r="EA1044" s="54"/>
      <c r="EB1044" s="54"/>
      <c r="EC1044" s="54"/>
      <c r="ED1044" s="54"/>
      <c r="EE1044" s="54"/>
      <c r="EF1044" s="54"/>
      <c r="EG1044" s="54"/>
      <c r="EH1044" s="54"/>
      <c r="EI1044" s="54"/>
      <c r="EJ1044" s="54"/>
      <c r="EK1044" s="54"/>
      <c r="EL1044" s="54"/>
      <c r="EM1044" s="54"/>
      <c r="EN1044" s="54"/>
      <c r="EO1044" s="54"/>
      <c r="EP1044" s="54"/>
      <c r="EQ1044" s="54"/>
      <c r="ER1044" s="54"/>
    </row>
    <row r="1045" spans="1:148" x14ac:dyDescent="0.25">
      <c r="A1045" s="76"/>
      <c r="B1045" s="54"/>
      <c r="C1045" s="54"/>
      <c r="D1045" s="54"/>
      <c r="E1045" s="54"/>
      <c r="F1045" s="5"/>
      <c r="G1045" s="320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4"/>
      <c r="CL1045" s="54"/>
      <c r="CM1045" s="54"/>
      <c r="CN1045" s="54"/>
      <c r="CO1045" s="54"/>
      <c r="CP1045" s="54"/>
      <c r="CQ1045" s="54"/>
      <c r="CR1045" s="54"/>
      <c r="CS1045" s="54"/>
      <c r="CT1045" s="54"/>
      <c r="CU1045" s="54"/>
      <c r="CV1045" s="54"/>
      <c r="CW1045" s="54"/>
      <c r="CX1045" s="54"/>
      <c r="CY1045" s="54"/>
      <c r="CZ1045" s="54"/>
      <c r="DA1045" s="54"/>
      <c r="DB1045" s="54"/>
      <c r="DC1045" s="54"/>
      <c r="DD1045" s="54"/>
      <c r="DE1045" s="54"/>
      <c r="DF1045" s="54"/>
      <c r="DG1045" s="54"/>
      <c r="DH1045" s="54"/>
      <c r="DI1045" s="54"/>
      <c r="DJ1045" s="54"/>
      <c r="DK1045" s="54"/>
      <c r="DL1045" s="54"/>
      <c r="DM1045" s="54"/>
      <c r="DN1045" s="54"/>
      <c r="DO1045" s="54"/>
      <c r="DP1045" s="54"/>
      <c r="DQ1045" s="54"/>
      <c r="DR1045" s="54"/>
      <c r="DS1045" s="54"/>
      <c r="DT1045" s="54"/>
      <c r="DU1045" s="54"/>
      <c r="DV1045" s="54"/>
      <c r="DW1045" s="54"/>
      <c r="DX1045" s="54"/>
      <c r="DY1045" s="54"/>
      <c r="DZ1045" s="54"/>
      <c r="EA1045" s="54"/>
      <c r="EB1045" s="54"/>
      <c r="EC1045" s="54"/>
      <c r="ED1045" s="54"/>
      <c r="EE1045" s="54"/>
      <c r="EF1045" s="54"/>
      <c r="EG1045" s="54"/>
      <c r="EH1045" s="54"/>
      <c r="EI1045" s="54"/>
      <c r="EJ1045" s="54"/>
      <c r="EK1045" s="54"/>
      <c r="EL1045" s="54"/>
      <c r="EM1045" s="54"/>
      <c r="EN1045" s="54"/>
      <c r="EO1045" s="54"/>
      <c r="EP1045" s="54"/>
      <c r="EQ1045" s="54"/>
      <c r="ER1045" s="54"/>
    </row>
    <row r="1046" spans="1:148" x14ac:dyDescent="0.25">
      <c r="A1046" s="76"/>
      <c r="B1046" s="54"/>
      <c r="C1046" s="54"/>
      <c r="D1046" s="54"/>
      <c r="E1046" s="54"/>
      <c r="F1046" s="5"/>
      <c r="G1046" s="320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4"/>
      <c r="CL1046" s="54"/>
      <c r="CM1046" s="54"/>
      <c r="CN1046" s="54"/>
      <c r="CO1046" s="54"/>
      <c r="CP1046" s="54"/>
      <c r="CQ1046" s="54"/>
      <c r="CR1046" s="54"/>
      <c r="CS1046" s="54"/>
      <c r="CT1046" s="54"/>
      <c r="CU1046" s="54"/>
      <c r="CV1046" s="54"/>
      <c r="CW1046" s="54"/>
      <c r="CX1046" s="54"/>
      <c r="CY1046" s="54"/>
      <c r="CZ1046" s="54"/>
      <c r="DA1046" s="54"/>
      <c r="DB1046" s="54"/>
      <c r="DC1046" s="54"/>
      <c r="DD1046" s="54"/>
      <c r="DE1046" s="54"/>
      <c r="DF1046" s="54"/>
      <c r="DG1046" s="54"/>
      <c r="DH1046" s="54"/>
      <c r="DI1046" s="54"/>
      <c r="DJ1046" s="54"/>
      <c r="DK1046" s="54"/>
      <c r="DL1046" s="54"/>
      <c r="DM1046" s="54"/>
      <c r="DN1046" s="54"/>
      <c r="DO1046" s="54"/>
      <c r="DP1046" s="54"/>
      <c r="DQ1046" s="54"/>
      <c r="DR1046" s="54"/>
      <c r="DS1046" s="54"/>
      <c r="DT1046" s="54"/>
      <c r="DU1046" s="54"/>
      <c r="DV1046" s="54"/>
      <c r="DW1046" s="54"/>
      <c r="DX1046" s="54"/>
      <c r="DY1046" s="54"/>
      <c r="DZ1046" s="54"/>
      <c r="EA1046" s="54"/>
      <c r="EB1046" s="54"/>
      <c r="EC1046" s="54"/>
      <c r="ED1046" s="54"/>
      <c r="EE1046" s="54"/>
      <c r="EF1046" s="54"/>
      <c r="EG1046" s="54"/>
      <c r="EH1046" s="54"/>
      <c r="EI1046" s="54"/>
      <c r="EJ1046" s="54"/>
      <c r="EK1046" s="54"/>
      <c r="EL1046" s="54"/>
      <c r="EM1046" s="54"/>
      <c r="EN1046" s="54"/>
      <c r="EO1046" s="54"/>
      <c r="EP1046" s="54"/>
      <c r="EQ1046" s="54"/>
      <c r="ER1046" s="54"/>
    </row>
    <row r="1047" spans="1:148" x14ac:dyDescent="0.25">
      <c r="A1047" s="76"/>
      <c r="B1047" s="54"/>
      <c r="C1047" s="54"/>
      <c r="D1047" s="54"/>
      <c r="E1047" s="54"/>
      <c r="F1047" s="5"/>
      <c r="G1047" s="320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4"/>
      <c r="CL1047" s="54"/>
      <c r="CM1047" s="54"/>
      <c r="CN1047" s="54"/>
      <c r="CO1047" s="54"/>
      <c r="CP1047" s="54"/>
      <c r="CQ1047" s="54"/>
      <c r="CR1047" s="54"/>
      <c r="CS1047" s="54"/>
      <c r="CT1047" s="54"/>
      <c r="CU1047" s="54"/>
      <c r="CV1047" s="54"/>
      <c r="CW1047" s="54"/>
      <c r="CX1047" s="54"/>
      <c r="CY1047" s="54"/>
      <c r="CZ1047" s="54"/>
      <c r="DA1047" s="54"/>
      <c r="DB1047" s="54"/>
      <c r="DC1047" s="54"/>
      <c r="DD1047" s="54"/>
      <c r="DE1047" s="54"/>
      <c r="DF1047" s="54"/>
      <c r="DG1047" s="54"/>
      <c r="DH1047" s="54"/>
      <c r="DI1047" s="54"/>
      <c r="DJ1047" s="54"/>
      <c r="DK1047" s="54"/>
      <c r="DL1047" s="54"/>
      <c r="DM1047" s="54"/>
      <c r="DN1047" s="54"/>
      <c r="DO1047" s="54"/>
      <c r="DP1047" s="54"/>
      <c r="DQ1047" s="54"/>
      <c r="DR1047" s="54"/>
      <c r="DS1047" s="54"/>
      <c r="DT1047" s="54"/>
      <c r="DU1047" s="54"/>
      <c r="DV1047" s="54"/>
      <c r="DW1047" s="54"/>
      <c r="DX1047" s="54"/>
      <c r="DY1047" s="54"/>
      <c r="DZ1047" s="54"/>
      <c r="EA1047" s="54"/>
      <c r="EB1047" s="54"/>
      <c r="EC1047" s="54"/>
      <c r="ED1047" s="54"/>
      <c r="EE1047" s="54"/>
      <c r="EF1047" s="54"/>
      <c r="EG1047" s="54"/>
      <c r="EH1047" s="54"/>
      <c r="EI1047" s="54"/>
      <c r="EJ1047" s="54"/>
      <c r="EK1047" s="54"/>
      <c r="EL1047" s="54"/>
      <c r="EM1047" s="54"/>
      <c r="EN1047" s="54"/>
      <c r="EO1047" s="54"/>
      <c r="EP1047" s="54"/>
      <c r="EQ1047" s="54"/>
      <c r="ER1047" s="54"/>
    </row>
    <row r="1048" spans="1:148" x14ac:dyDescent="0.25">
      <c r="A1048" s="76"/>
      <c r="B1048" s="54"/>
      <c r="C1048" s="54"/>
      <c r="D1048" s="54"/>
      <c r="E1048" s="54"/>
      <c r="F1048" s="5"/>
      <c r="G1048" s="320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4"/>
      <c r="CL1048" s="54"/>
      <c r="CM1048" s="54"/>
      <c r="CN1048" s="54"/>
      <c r="CO1048" s="54"/>
      <c r="CP1048" s="54"/>
      <c r="CQ1048" s="54"/>
      <c r="CR1048" s="54"/>
      <c r="CS1048" s="54"/>
      <c r="CT1048" s="54"/>
      <c r="CU1048" s="54"/>
      <c r="CV1048" s="54"/>
      <c r="CW1048" s="54"/>
      <c r="CX1048" s="54"/>
      <c r="CY1048" s="54"/>
      <c r="CZ1048" s="54"/>
      <c r="DA1048" s="54"/>
      <c r="DB1048" s="54"/>
      <c r="DC1048" s="54"/>
      <c r="DD1048" s="54"/>
      <c r="DE1048" s="54"/>
      <c r="DF1048" s="54"/>
      <c r="DG1048" s="54"/>
      <c r="DH1048" s="54"/>
      <c r="DI1048" s="54"/>
      <c r="DJ1048" s="54"/>
      <c r="DK1048" s="54"/>
      <c r="DL1048" s="54"/>
      <c r="DM1048" s="54"/>
      <c r="DN1048" s="54"/>
      <c r="DO1048" s="54"/>
      <c r="DP1048" s="54"/>
      <c r="DQ1048" s="54"/>
      <c r="DR1048" s="54"/>
      <c r="DS1048" s="54"/>
      <c r="DT1048" s="54"/>
      <c r="DU1048" s="54"/>
      <c r="DV1048" s="54"/>
      <c r="DW1048" s="54"/>
      <c r="DX1048" s="54"/>
      <c r="DY1048" s="54"/>
      <c r="DZ1048" s="54"/>
      <c r="EA1048" s="54"/>
      <c r="EB1048" s="54"/>
      <c r="EC1048" s="54"/>
      <c r="ED1048" s="54"/>
      <c r="EE1048" s="54"/>
      <c r="EF1048" s="54"/>
      <c r="EG1048" s="54"/>
      <c r="EH1048" s="54"/>
      <c r="EI1048" s="54"/>
      <c r="EJ1048" s="54"/>
      <c r="EK1048" s="54"/>
      <c r="EL1048" s="54"/>
      <c r="EM1048" s="54"/>
      <c r="EN1048" s="54"/>
      <c r="EO1048" s="54"/>
      <c r="EP1048" s="54"/>
      <c r="EQ1048" s="54"/>
      <c r="ER1048" s="54"/>
    </row>
    <row r="1049" spans="1:148" x14ac:dyDescent="0.25">
      <c r="A1049" s="76"/>
      <c r="B1049" s="54"/>
      <c r="C1049" s="54"/>
      <c r="D1049" s="54"/>
      <c r="E1049" s="54"/>
      <c r="F1049" s="5"/>
      <c r="G1049" s="320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4"/>
      <c r="CL1049" s="54"/>
      <c r="CM1049" s="54"/>
      <c r="CN1049" s="54"/>
      <c r="CO1049" s="54"/>
      <c r="CP1049" s="54"/>
      <c r="CQ1049" s="54"/>
      <c r="CR1049" s="54"/>
      <c r="CS1049" s="54"/>
      <c r="CT1049" s="54"/>
      <c r="CU1049" s="54"/>
      <c r="CV1049" s="54"/>
      <c r="CW1049" s="54"/>
      <c r="CX1049" s="54"/>
      <c r="CY1049" s="54"/>
      <c r="CZ1049" s="54"/>
      <c r="DA1049" s="54"/>
      <c r="DB1049" s="54"/>
      <c r="DC1049" s="54"/>
      <c r="DD1049" s="54"/>
      <c r="DE1049" s="54"/>
      <c r="DF1049" s="54"/>
      <c r="DG1049" s="54"/>
      <c r="DH1049" s="54"/>
      <c r="DI1049" s="54"/>
      <c r="DJ1049" s="54"/>
      <c r="DK1049" s="54"/>
      <c r="DL1049" s="54"/>
      <c r="DM1049" s="54"/>
      <c r="DN1049" s="54"/>
      <c r="DO1049" s="54"/>
      <c r="DP1049" s="54"/>
      <c r="DQ1049" s="54"/>
      <c r="DR1049" s="54"/>
      <c r="DS1049" s="54"/>
      <c r="DT1049" s="54"/>
      <c r="DU1049" s="54"/>
      <c r="DV1049" s="54"/>
      <c r="DW1049" s="54"/>
      <c r="DX1049" s="54"/>
      <c r="DY1049" s="54"/>
      <c r="DZ1049" s="54"/>
      <c r="EA1049" s="54"/>
      <c r="EB1049" s="54"/>
      <c r="EC1049" s="54"/>
      <c r="ED1049" s="54"/>
      <c r="EE1049" s="54"/>
      <c r="EF1049" s="54"/>
      <c r="EG1049" s="54"/>
      <c r="EH1049" s="54"/>
      <c r="EI1049" s="54"/>
      <c r="EJ1049" s="54"/>
      <c r="EK1049" s="54"/>
      <c r="EL1049" s="54"/>
      <c r="EM1049" s="54"/>
      <c r="EN1049" s="54"/>
      <c r="EO1049" s="54"/>
      <c r="EP1049" s="54"/>
      <c r="EQ1049" s="54"/>
      <c r="ER1049" s="54"/>
    </row>
    <row r="1050" spans="1:148" x14ac:dyDescent="0.25">
      <c r="A1050" s="76"/>
      <c r="B1050" s="54"/>
      <c r="C1050" s="54"/>
      <c r="D1050" s="54"/>
      <c r="E1050" s="54"/>
      <c r="F1050" s="5"/>
      <c r="G1050" s="320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4"/>
      <c r="CL1050" s="54"/>
      <c r="CM1050" s="54"/>
      <c r="CN1050" s="54"/>
      <c r="CO1050" s="54"/>
      <c r="CP1050" s="54"/>
      <c r="CQ1050" s="54"/>
      <c r="CR1050" s="54"/>
      <c r="CS1050" s="54"/>
      <c r="CT1050" s="54"/>
      <c r="CU1050" s="54"/>
      <c r="CV1050" s="54"/>
      <c r="CW1050" s="54"/>
      <c r="CX1050" s="54"/>
      <c r="CY1050" s="54"/>
      <c r="CZ1050" s="54"/>
      <c r="DA1050" s="54"/>
      <c r="DB1050" s="54"/>
      <c r="DC1050" s="54"/>
      <c r="DD1050" s="54"/>
      <c r="DE1050" s="54"/>
      <c r="DF1050" s="54"/>
      <c r="DG1050" s="54"/>
      <c r="DH1050" s="54"/>
      <c r="DI1050" s="54"/>
      <c r="DJ1050" s="54"/>
      <c r="DK1050" s="54"/>
      <c r="DL1050" s="54"/>
      <c r="DM1050" s="54"/>
      <c r="DN1050" s="54"/>
      <c r="DO1050" s="54"/>
      <c r="DP1050" s="54"/>
      <c r="DQ1050" s="54"/>
      <c r="DR1050" s="54"/>
      <c r="DS1050" s="54"/>
      <c r="DT1050" s="54"/>
      <c r="DU1050" s="54"/>
      <c r="DV1050" s="54"/>
      <c r="DW1050" s="54"/>
      <c r="DX1050" s="54"/>
      <c r="DY1050" s="54"/>
      <c r="DZ1050" s="54"/>
      <c r="EA1050" s="54"/>
      <c r="EB1050" s="54"/>
      <c r="EC1050" s="54"/>
      <c r="ED1050" s="54"/>
      <c r="EE1050" s="54"/>
      <c r="EF1050" s="54"/>
      <c r="EG1050" s="54"/>
      <c r="EH1050" s="54"/>
      <c r="EI1050" s="54"/>
      <c r="EJ1050" s="54"/>
      <c r="EK1050" s="54"/>
      <c r="EL1050" s="54"/>
      <c r="EM1050" s="54"/>
      <c r="EN1050" s="54"/>
      <c r="EO1050" s="54"/>
      <c r="EP1050" s="54"/>
      <c r="EQ1050" s="54"/>
      <c r="ER1050" s="54"/>
    </row>
    <row r="1051" spans="1:148" x14ac:dyDescent="0.25">
      <c r="A1051" s="76"/>
      <c r="B1051" s="54"/>
      <c r="C1051" s="54"/>
      <c r="D1051" s="54"/>
      <c r="E1051" s="54"/>
      <c r="F1051" s="5"/>
      <c r="G1051" s="320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  <c r="DJ1051" s="54"/>
      <c r="DK1051" s="54"/>
      <c r="DL1051" s="54"/>
      <c r="DM1051" s="54"/>
      <c r="DN1051" s="54"/>
      <c r="DO1051" s="54"/>
      <c r="DP1051" s="54"/>
      <c r="DQ1051" s="54"/>
      <c r="DR1051" s="54"/>
      <c r="DS1051" s="54"/>
      <c r="DT1051" s="54"/>
      <c r="DU1051" s="54"/>
      <c r="DV1051" s="54"/>
      <c r="DW1051" s="54"/>
      <c r="DX1051" s="54"/>
      <c r="DY1051" s="54"/>
      <c r="DZ1051" s="54"/>
      <c r="EA1051" s="54"/>
      <c r="EB1051" s="54"/>
      <c r="EC1051" s="54"/>
      <c r="ED1051" s="54"/>
      <c r="EE1051" s="54"/>
      <c r="EF1051" s="54"/>
      <c r="EG1051" s="54"/>
      <c r="EH1051" s="54"/>
      <c r="EI1051" s="54"/>
      <c r="EJ1051" s="54"/>
      <c r="EK1051" s="54"/>
      <c r="EL1051" s="54"/>
      <c r="EM1051" s="54"/>
      <c r="EN1051" s="54"/>
      <c r="EO1051" s="54"/>
      <c r="EP1051" s="54"/>
      <c r="EQ1051" s="54"/>
      <c r="ER1051" s="54"/>
    </row>
    <row r="1052" spans="1:148" x14ac:dyDescent="0.25">
      <c r="A1052" s="76"/>
      <c r="B1052" s="54"/>
      <c r="C1052" s="54"/>
      <c r="D1052" s="54"/>
      <c r="E1052" s="54"/>
      <c r="F1052" s="5"/>
      <c r="G1052" s="320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4"/>
      <c r="CL1052" s="54"/>
      <c r="CM1052" s="54"/>
      <c r="CN1052" s="54"/>
      <c r="CO1052" s="54"/>
      <c r="CP1052" s="54"/>
      <c r="CQ1052" s="54"/>
      <c r="CR1052" s="54"/>
      <c r="CS1052" s="54"/>
      <c r="CT1052" s="54"/>
      <c r="CU1052" s="54"/>
      <c r="CV1052" s="54"/>
      <c r="CW1052" s="54"/>
      <c r="CX1052" s="54"/>
      <c r="CY1052" s="54"/>
      <c r="CZ1052" s="54"/>
      <c r="DA1052" s="54"/>
      <c r="DB1052" s="54"/>
      <c r="DC1052" s="54"/>
      <c r="DD1052" s="54"/>
      <c r="DE1052" s="54"/>
      <c r="DF1052" s="54"/>
      <c r="DG1052" s="54"/>
      <c r="DH1052" s="54"/>
      <c r="DI1052" s="54"/>
      <c r="DJ1052" s="54"/>
      <c r="DK1052" s="54"/>
      <c r="DL1052" s="54"/>
      <c r="DM1052" s="54"/>
      <c r="DN1052" s="54"/>
      <c r="DO1052" s="54"/>
      <c r="DP1052" s="54"/>
      <c r="DQ1052" s="54"/>
      <c r="DR1052" s="54"/>
      <c r="DS1052" s="54"/>
      <c r="DT1052" s="54"/>
      <c r="DU1052" s="54"/>
      <c r="DV1052" s="54"/>
      <c r="DW1052" s="54"/>
      <c r="DX1052" s="54"/>
      <c r="DY1052" s="54"/>
      <c r="DZ1052" s="54"/>
      <c r="EA1052" s="54"/>
      <c r="EB1052" s="54"/>
      <c r="EC1052" s="54"/>
      <c r="ED1052" s="54"/>
      <c r="EE1052" s="54"/>
      <c r="EF1052" s="54"/>
      <c r="EG1052" s="54"/>
      <c r="EH1052" s="54"/>
      <c r="EI1052" s="54"/>
      <c r="EJ1052" s="54"/>
      <c r="EK1052" s="54"/>
      <c r="EL1052" s="54"/>
      <c r="EM1052" s="54"/>
      <c r="EN1052" s="54"/>
      <c r="EO1052" s="54"/>
      <c r="EP1052" s="54"/>
      <c r="EQ1052" s="54"/>
      <c r="ER1052" s="54"/>
    </row>
    <row r="1053" spans="1:148" x14ac:dyDescent="0.25">
      <c r="A1053" s="76"/>
      <c r="B1053" s="54"/>
      <c r="C1053" s="54"/>
      <c r="D1053" s="54"/>
      <c r="E1053" s="54"/>
      <c r="F1053" s="5"/>
      <c r="G1053" s="320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4"/>
      <c r="CL1053" s="54"/>
      <c r="CM1053" s="54"/>
      <c r="CN1053" s="54"/>
      <c r="CO1053" s="54"/>
      <c r="CP1053" s="54"/>
      <c r="CQ1053" s="54"/>
      <c r="CR1053" s="54"/>
      <c r="CS1053" s="54"/>
      <c r="CT1053" s="54"/>
      <c r="CU1053" s="54"/>
      <c r="CV1053" s="54"/>
      <c r="CW1053" s="54"/>
      <c r="CX1053" s="54"/>
      <c r="CY1053" s="54"/>
      <c r="CZ1053" s="54"/>
      <c r="DA1053" s="54"/>
      <c r="DB1053" s="54"/>
      <c r="DC1053" s="54"/>
      <c r="DD1053" s="54"/>
      <c r="DE1053" s="54"/>
      <c r="DF1053" s="54"/>
      <c r="DG1053" s="54"/>
      <c r="DH1053" s="54"/>
      <c r="DI1053" s="54"/>
      <c r="DJ1053" s="54"/>
      <c r="DK1053" s="54"/>
      <c r="DL1053" s="54"/>
      <c r="DM1053" s="54"/>
      <c r="DN1053" s="54"/>
      <c r="DO1053" s="54"/>
      <c r="DP1053" s="54"/>
      <c r="DQ1053" s="54"/>
      <c r="DR1053" s="54"/>
      <c r="DS1053" s="54"/>
      <c r="DT1053" s="54"/>
      <c r="DU1053" s="54"/>
      <c r="DV1053" s="54"/>
      <c r="DW1053" s="54"/>
      <c r="DX1053" s="54"/>
      <c r="DY1053" s="54"/>
      <c r="DZ1053" s="54"/>
      <c r="EA1053" s="54"/>
      <c r="EB1053" s="54"/>
      <c r="EC1053" s="54"/>
      <c r="ED1053" s="54"/>
      <c r="EE1053" s="54"/>
      <c r="EF1053" s="54"/>
      <c r="EG1053" s="54"/>
      <c r="EH1053" s="54"/>
      <c r="EI1053" s="54"/>
      <c r="EJ1053" s="54"/>
      <c r="EK1053" s="54"/>
      <c r="EL1053" s="54"/>
      <c r="EM1053" s="54"/>
      <c r="EN1053" s="54"/>
      <c r="EO1053" s="54"/>
      <c r="EP1053" s="54"/>
      <c r="EQ1053" s="54"/>
      <c r="ER1053" s="54"/>
    </row>
    <row r="1054" spans="1:148" x14ac:dyDescent="0.25">
      <c r="A1054" s="76"/>
      <c r="B1054" s="54"/>
      <c r="C1054" s="54"/>
      <c r="D1054" s="54"/>
      <c r="E1054" s="54"/>
      <c r="F1054" s="5"/>
      <c r="G1054" s="320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4"/>
      <c r="CL1054" s="54"/>
      <c r="CM1054" s="54"/>
      <c r="CN1054" s="54"/>
      <c r="CO1054" s="54"/>
      <c r="CP1054" s="54"/>
      <c r="CQ1054" s="54"/>
      <c r="CR1054" s="54"/>
      <c r="CS1054" s="54"/>
      <c r="CT1054" s="54"/>
      <c r="CU1054" s="54"/>
      <c r="CV1054" s="54"/>
      <c r="CW1054" s="54"/>
      <c r="CX1054" s="54"/>
      <c r="CY1054" s="54"/>
      <c r="CZ1054" s="54"/>
      <c r="DA1054" s="54"/>
      <c r="DB1054" s="54"/>
      <c r="DC1054" s="54"/>
      <c r="DD1054" s="54"/>
      <c r="DE1054" s="54"/>
      <c r="DF1054" s="54"/>
      <c r="DG1054" s="54"/>
      <c r="DH1054" s="54"/>
      <c r="DI1054" s="54"/>
      <c r="DJ1054" s="54"/>
      <c r="DK1054" s="54"/>
      <c r="DL1054" s="54"/>
      <c r="DM1054" s="54"/>
      <c r="DN1054" s="54"/>
      <c r="DO1054" s="54"/>
      <c r="DP1054" s="54"/>
      <c r="DQ1054" s="54"/>
      <c r="DR1054" s="54"/>
      <c r="DS1054" s="54"/>
      <c r="DT1054" s="54"/>
      <c r="DU1054" s="54"/>
      <c r="DV1054" s="54"/>
      <c r="DW1054" s="54"/>
      <c r="DX1054" s="54"/>
      <c r="DY1054" s="54"/>
      <c r="DZ1054" s="54"/>
      <c r="EA1054" s="54"/>
      <c r="EB1054" s="54"/>
      <c r="EC1054" s="54"/>
      <c r="ED1054" s="54"/>
      <c r="EE1054" s="54"/>
      <c r="EF1054" s="54"/>
      <c r="EG1054" s="54"/>
      <c r="EH1054" s="54"/>
      <c r="EI1054" s="54"/>
      <c r="EJ1054" s="54"/>
      <c r="EK1054" s="54"/>
      <c r="EL1054" s="54"/>
      <c r="EM1054" s="54"/>
      <c r="EN1054" s="54"/>
      <c r="EO1054" s="54"/>
      <c r="EP1054" s="54"/>
      <c r="EQ1054" s="54"/>
      <c r="ER1054" s="54"/>
    </row>
    <row r="1055" spans="1:148" x14ac:dyDescent="0.25">
      <c r="A1055" s="76"/>
      <c r="B1055" s="54"/>
      <c r="C1055" s="54"/>
      <c r="D1055" s="54"/>
      <c r="E1055" s="54"/>
      <c r="F1055" s="5"/>
      <c r="G1055" s="320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4"/>
      <c r="CL1055" s="54"/>
      <c r="CM1055" s="54"/>
      <c r="CN1055" s="54"/>
      <c r="CO1055" s="54"/>
      <c r="CP1055" s="54"/>
      <c r="CQ1055" s="54"/>
      <c r="CR1055" s="54"/>
      <c r="CS1055" s="54"/>
      <c r="CT1055" s="54"/>
      <c r="CU1055" s="54"/>
      <c r="CV1055" s="54"/>
      <c r="CW1055" s="54"/>
      <c r="CX1055" s="54"/>
      <c r="CY1055" s="54"/>
      <c r="CZ1055" s="54"/>
      <c r="DA1055" s="54"/>
      <c r="DB1055" s="54"/>
      <c r="DC1055" s="54"/>
      <c r="DD1055" s="54"/>
      <c r="DE1055" s="54"/>
      <c r="DF1055" s="54"/>
      <c r="DG1055" s="54"/>
      <c r="DH1055" s="54"/>
      <c r="DI1055" s="54"/>
      <c r="DJ1055" s="54"/>
      <c r="DK1055" s="54"/>
      <c r="DL1055" s="54"/>
      <c r="DM1055" s="54"/>
      <c r="DN1055" s="54"/>
      <c r="DO1055" s="54"/>
      <c r="DP1055" s="54"/>
      <c r="DQ1055" s="54"/>
      <c r="DR1055" s="54"/>
      <c r="DS1055" s="54"/>
      <c r="DT1055" s="54"/>
      <c r="DU1055" s="54"/>
      <c r="DV1055" s="54"/>
      <c r="DW1055" s="54"/>
      <c r="DX1055" s="54"/>
      <c r="DY1055" s="54"/>
      <c r="DZ1055" s="54"/>
      <c r="EA1055" s="54"/>
      <c r="EB1055" s="54"/>
      <c r="EC1055" s="54"/>
      <c r="ED1055" s="54"/>
      <c r="EE1055" s="54"/>
      <c r="EF1055" s="54"/>
      <c r="EG1055" s="54"/>
      <c r="EH1055" s="54"/>
      <c r="EI1055" s="54"/>
      <c r="EJ1055" s="54"/>
      <c r="EK1055" s="54"/>
      <c r="EL1055" s="54"/>
      <c r="EM1055" s="54"/>
      <c r="EN1055" s="54"/>
      <c r="EO1055" s="54"/>
      <c r="EP1055" s="54"/>
      <c r="EQ1055" s="54"/>
      <c r="ER1055" s="54"/>
    </row>
    <row r="1056" spans="1:148" x14ac:dyDescent="0.25">
      <c r="A1056" s="76"/>
      <c r="B1056" s="54"/>
      <c r="C1056" s="54"/>
      <c r="D1056" s="54"/>
      <c r="E1056" s="54"/>
      <c r="F1056" s="5"/>
      <c r="G1056" s="320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  <c r="BV1056" s="54"/>
      <c r="BW1056" s="54"/>
      <c r="BX1056" s="54"/>
      <c r="BY1056" s="54"/>
      <c r="BZ1056" s="54"/>
      <c r="CA1056" s="54"/>
      <c r="CB1056" s="54"/>
      <c r="CC1056" s="54"/>
      <c r="CD1056" s="54"/>
      <c r="CE1056" s="54"/>
      <c r="CF1056" s="54"/>
      <c r="CG1056" s="54"/>
      <c r="CH1056" s="54"/>
      <c r="CI1056" s="54"/>
      <c r="CJ1056" s="54"/>
      <c r="CK1056" s="54"/>
      <c r="CL1056" s="54"/>
      <c r="CM1056" s="54"/>
      <c r="CN1056" s="54"/>
      <c r="CO1056" s="54"/>
      <c r="CP1056" s="54"/>
      <c r="CQ1056" s="54"/>
      <c r="CR1056" s="54"/>
      <c r="CS1056" s="54"/>
      <c r="CT1056" s="54"/>
      <c r="CU1056" s="54"/>
      <c r="CV1056" s="54"/>
      <c r="CW1056" s="54"/>
      <c r="CX1056" s="54"/>
      <c r="CY1056" s="54"/>
      <c r="CZ1056" s="54"/>
      <c r="DA1056" s="54"/>
      <c r="DB1056" s="54"/>
      <c r="DC1056" s="54"/>
      <c r="DD1056" s="54"/>
      <c r="DE1056" s="54"/>
      <c r="DF1056" s="54"/>
      <c r="DG1056" s="54"/>
      <c r="DH1056" s="54"/>
      <c r="DI1056" s="54"/>
      <c r="DJ1056" s="54"/>
      <c r="DK1056" s="54"/>
      <c r="DL1056" s="54"/>
      <c r="DM1056" s="54"/>
      <c r="DN1056" s="54"/>
      <c r="DO1056" s="54"/>
      <c r="DP1056" s="54"/>
      <c r="DQ1056" s="54"/>
      <c r="DR1056" s="54"/>
      <c r="DS1056" s="54"/>
      <c r="DT1056" s="54"/>
      <c r="DU1056" s="54"/>
      <c r="DV1056" s="54"/>
      <c r="DW1056" s="54"/>
      <c r="DX1056" s="54"/>
      <c r="DY1056" s="54"/>
      <c r="DZ1056" s="54"/>
      <c r="EA1056" s="54"/>
      <c r="EB1056" s="54"/>
      <c r="EC1056" s="54"/>
      <c r="ED1056" s="54"/>
      <c r="EE1056" s="54"/>
      <c r="EF1056" s="54"/>
      <c r="EG1056" s="54"/>
      <c r="EH1056" s="54"/>
      <c r="EI1056" s="54"/>
      <c r="EJ1056" s="54"/>
      <c r="EK1056" s="54"/>
      <c r="EL1056" s="54"/>
      <c r="EM1056" s="54"/>
      <c r="EN1056" s="54"/>
      <c r="EO1056" s="54"/>
      <c r="EP1056" s="54"/>
      <c r="EQ1056" s="54"/>
      <c r="ER1056" s="54"/>
    </row>
    <row r="1057" spans="1:148" x14ac:dyDescent="0.25">
      <c r="A1057" s="76"/>
      <c r="B1057" s="54"/>
      <c r="C1057" s="54"/>
      <c r="D1057" s="54"/>
      <c r="E1057" s="54"/>
      <c r="F1057" s="5"/>
      <c r="G1057" s="320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  <c r="DJ1057" s="54"/>
      <c r="DK1057" s="54"/>
      <c r="DL1057" s="54"/>
      <c r="DM1057" s="54"/>
      <c r="DN1057" s="54"/>
      <c r="DO1057" s="54"/>
      <c r="DP1057" s="54"/>
      <c r="DQ1057" s="54"/>
      <c r="DR1057" s="54"/>
      <c r="DS1057" s="54"/>
      <c r="DT1057" s="54"/>
      <c r="DU1057" s="54"/>
      <c r="DV1057" s="54"/>
      <c r="DW1057" s="54"/>
      <c r="DX1057" s="54"/>
      <c r="DY1057" s="54"/>
      <c r="DZ1057" s="54"/>
      <c r="EA1057" s="54"/>
      <c r="EB1057" s="54"/>
      <c r="EC1057" s="54"/>
      <c r="ED1057" s="54"/>
      <c r="EE1057" s="54"/>
      <c r="EF1057" s="54"/>
      <c r="EG1057" s="54"/>
      <c r="EH1057" s="54"/>
      <c r="EI1057" s="54"/>
      <c r="EJ1057" s="54"/>
      <c r="EK1057" s="54"/>
      <c r="EL1057" s="54"/>
      <c r="EM1057" s="54"/>
      <c r="EN1057" s="54"/>
      <c r="EO1057" s="54"/>
      <c r="EP1057" s="54"/>
      <c r="EQ1057" s="54"/>
      <c r="ER1057" s="54"/>
    </row>
    <row r="1058" spans="1:148" x14ac:dyDescent="0.25">
      <c r="A1058" s="76"/>
      <c r="B1058" s="54"/>
      <c r="C1058" s="54"/>
      <c r="D1058" s="54"/>
      <c r="E1058" s="54"/>
      <c r="F1058" s="5"/>
      <c r="G1058" s="320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  <c r="BV1058" s="54"/>
      <c r="BW1058" s="54"/>
      <c r="BX1058" s="54"/>
      <c r="BY1058" s="54"/>
      <c r="BZ1058" s="54"/>
      <c r="CA1058" s="54"/>
      <c r="CB1058" s="54"/>
      <c r="CC1058" s="54"/>
      <c r="CD1058" s="54"/>
      <c r="CE1058" s="54"/>
      <c r="CF1058" s="54"/>
      <c r="CG1058" s="54"/>
      <c r="CH1058" s="54"/>
      <c r="CI1058" s="54"/>
      <c r="CJ1058" s="54"/>
      <c r="CK1058" s="54"/>
      <c r="CL1058" s="54"/>
      <c r="CM1058" s="54"/>
      <c r="CN1058" s="54"/>
      <c r="CO1058" s="54"/>
      <c r="CP1058" s="54"/>
      <c r="CQ1058" s="54"/>
      <c r="CR1058" s="54"/>
      <c r="CS1058" s="54"/>
      <c r="CT1058" s="54"/>
      <c r="CU1058" s="54"/>
      <c r="CV1058" s="54"/>
      <c r="CW1058" s="54"/>
      <c r="CX1058" s="54"/>
      <c r="CY1058" s="54"/>
      <c r="CZ1058" s="54"/>
      <c r="DA1058" s="54"/>
      <c r="DB1058" s="54"/>
      <c r="DC1058" s="54"/>
      <c r="DD1058" s="54"/>
      <c r="DE1058" s="54"/>
      <c r="DF1058" s="54"/>
      <c r="DG1058" s="54"/>
      <c r="DH1058" s="54"/>
      <c r="DI1058" s="54"/>
      <c r="DJ1058" s="54"/>
      <c r="DK1058" s="54"/>
      <c r="DL1058" s="54"/>
      <c r="DM1058" s="54"/>
      <c r="DN1058" s="54"/>
      <c r="DO1058" s="54"/>
      <c r="DP1058" s="54"/>
      <c r="DQ1058" s="54"/>
      <c r="DR1058" s="54"/>
      <c r="DS1058" s="54"/>
      <c r="DT1058" s="54"/>
      <c r="DU1058" s="54"/>
      <c r="DV1058" s="54"/>
      <c r="DW1058" s="54"/>
      <c r="DX1058" s="54"/>
      <c r="DY1058" s="54"/>
      <c r="DZ1058" s="54"/>
      <c r="EA1058" s="54"/>
      <c r="EB1058" s="54"/>
      <c r="EC1058" s="54"/>
      <c r="ED1058" s="54"/>
      <c r="EE1058" s="54"/>
      <c r="EF1058" s="54"/>
      <c r="EG1058" s="54"/>
      <c r="EH1058" s="54"/>
      <c r="EI1058" s="54"/>
      <c r="EJ1058" s="54"/>
      <c r="EK1058" s="54"/>
      <c r="EL1058" s="54"/>
      <c r="EM1058" s="54"/>
      <c r="EN1058" s="54"/>
      <c r="EO1058" s="54"/>
      <c r="EP1058" s="54"/>
      <c r="EQ1058" s="54"/>
      <c r="ER1058" s="54"/>
    </row>
    <row r="1059" spans="1:148" x14ac:dyDescent="0.25">
      <c r="A1059" s="76"/>
      <c r="B1059" s="54"/>
      <c r="C1059" s="54"/>
      <c r="D1059" s="54"/>
      <c r="E1059" s="54"/>
      <c r="F1059" s="5"/>
      <c r="G1059" s="320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  <c r="BV1059" s="54"/>
      <c r="BW1059" s="54"/>
      <c r="BX1059" s="54"/>
      <c r="BY1059" s="54"/>
      <c r="BZ1059" s="54"/>
      <c r="CA1059" s="54"/>
      <c r="CB1059" s="54"/>
      <c r="CC1059" s="54"/>
      <c r="CD1059" s="54"/>
      <c r="CE1059" s="54"/>
      <c r="CF1059" s="54"/>
      <c r="CG1059" s="54"/>
      <c r="CH1059" s="54"/>
      <c r="CI1059" s="54"/>
      <c r="CJ1059" s="54"/>
      <c r="CK1059" s="54"/>
      <c r="CL1059" s="54"/>
      <c r="CM1059" s="54"/>
      <c r="CN1059" s="54"/>
      <c r="CO1059" s="54"/>
      <c r="CP1059" s="54"/>
      <c r="CQ1059" s="54"/>
      <c r="CR1059" s="54"/>
      <c r="CS1059" s="54"/>
      <c r="CT1059" s="54"/>
      <c r="CU1059" s="54"/>
      <c r="CV1059" s="54"/>
      <c r="CW1059" s="54"/>
      <c r="CX1059" s="54"/>
      <c r="CY1059" s="54"/>
      <c r="CZ1059" s="54"/>
      <c r="DA1059" s="54"/>
      <c r="DB1059" s="54"/>
      <c r="DC1059" s="54"/>
      <c r="DD1059" s="54"/>
      <c r="DE1059" s="54"/>
      <c r="DF1059" s="54"/>
      <c r="DG1059" s="54"/>
      <c r="DH1059" s="54"/>
      <c r="DI1059" s="54"/>
      <c r="DJ1059" s="54"/>
      <c r="DK1059" s="54"/>
      <c r="DL1059" s="54"/>
      <c r="DM1059" s="54"/>
      <c r="DN1059" s="54"/>
      <c r="DO1059" s="54"/>
      <c r="DP1059" s="54"/>
      <c r="DQ1059" s="54"/>
      <c r="DR1059" s="54"/>
      <c r="DS1059" s="54"/>
      <c r="DT1059" s="54"/>
      <c r="DU1059" s="54"/>
      <c r="DV1059" s="54"/>
      <c r="DW1059" s="54"/>
      <c r="DX1059" s="54"/>
      <c r="DY1059" s="54"/>
      <c r="DZ1059" s="54"/>
      <c r="EA1059" s="54"/>
      <c r="EB1059" s="54"/>
      <c r="EC1059" s="54"/>
      <c r="ED1059" s="54"/>
      <c r="EE1059" s="54"/>
      <c r="EF1059" s="54"/>
      <c r="EG1059" s="54"/>
      <c r="EH1059" s="54"/>
      <c r="EI1059" s="54"/>
      <c r="EJ1059" s="54"/>
      <c r="EK1059" s="54"/>
      <c r="EL1059" s="54"/>
      <c r="EM1059" s="54"/>
      <c r="EN1059" s="54"/>
      <c r="EO1059" s="54"/>
      <c r="EP1059" s="54"/>
      <c r="EQ1059" s="54"/>
      <c r="ER1059" s="54"/>
    </row>
    <row r="1060" spans="1:148" x14ac:dyDescent="0.25">
      <c r="A1060" s="76"/>
      <c r="B1060" s="54"/>
      <c r="C1060" s="54"/>
      <c r="D1060" s="54"/>
      <c r="E1060" s="54"/>
      <c r="F1060" s="5"/>
      <c r="G1060" s="320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  <c r="BV1060" s="54"/>
      <c r="BW1060" s="54"/>
      <c r="BX1060" s="54"/>
      <c r="BY1060" s="54"/>
      <c r="BZ1060" s="54"/>
      <c r="CA1060" s="54"/>
      <c r="CB1060" s="54"/>
      <c r="CC1060" s="54"/>
      <c r="CD1060" s="54"/>
      <c r="CE1060" s="54"/>
      <c r="CF1060" s="54"/>
      <c r="CG1060" s="54"/>
      <c r="CH1060" s="54"/>
      <c r="CI1060" s="54"/>
      <c r="CJ1060" s="54"/>
      <c r="CK1060" s="54"/>
      <c r="CL1060" s="54"/>
      <c r="CM1060" s="54"/>
      <c r="CN1060" s="54"/>
      <c r="CO1060" s="54"/>
      <c r="CP1060" s="54"/>
      <c r="CQ1060" s="54"/>
      <c r="CR1060" s="54"/>
      <c r="CS1060" s="54"/>
      <c r="CT1060" s="54"/>
      <c r="CU1060" s="54"/>
      <c r="CV1060" s="54"/>
      <c r="CW1060" s="54"/>
      <c r="CX1060" s="54"/>
      <c r="CY1060" s="54"/>
      <c r="CZ1060" s="54"/>
      <c r="DA1060" s="54"/>
      <c r="DB1060" s="54"/>
      <c r="DC1060" s="54"/>
      <c r="DD1060" s="54"/>
      <c r="DE1060" s="54"/>
      <c r="DF1060" s="54"/>
      <c r="DG1060" s="54"/>
      <c r="DH1060" s="54"/>
      <c r="DI1060" s="54"/>
      <c r="DJ1060" s="54"/>
      <c r="DK1060" s="54"/>
      <c r="DL1060" s="54"/>
      <c r="DM1060" s="54"/>
      <c r="DN1060" s="54"/>
      <c r="DO1060" s="54"/>
      <c r="DP1060" s="54"/>
      <c r="DQ1060" s="54"/>
      <c r="DR1060" s="54"/>
      <c r="DS1060" s="54"/>
      <c r="DT1060" s="54"/>
      <c r="DU1060" s="54"/>
      <c r="DV1060" s="54"/>
      <c r="DW1060" s="54"/>
      <c r="DX1060" s="54"/>
      <c r="DY1060" s="54"/>
      <c r="DZ1060" s="54"/>
      <c r="EA1060" s="54"/>
      <c r="EB1060" s="54"/>
      <c r="EC1060" s="54"/>
      <c r="ED1060" s="54"/>
      <c r="EE1060" s="54"/>
      <c r="EF1060" s="54"/>
      <c r="EG1060" s="54"/>
      <c r="EH1060" s="54"/>
      <c r="EI1060" s="54"/>
      <c r="EJ1060" s="54"/>
      <c r="EK1060" s="54"/>
      <c r="EL1060" s="54"/>
      <c r="EM1060" s="54"/>
      <c r="EN1060" s="54"/>
      <c r="EO1060" s="54"/>
      <c r="EP1060" s="54"/>
      <c r="EQ1060" s="54"/>
      <c r="ER1060" s="54"/>
    </row>
    <row r="1061" spans="1:148" x14ac:dyDescent="0.25">
      <c r="A1061" s="76"/>
      <c r="B1061" s="54"/>
      <c r="C1061" s="54"/>
      <c r="D1061" s="54"/>
      <c r="E1061" s="54"/>
      <c r="F1061" s="5"/>
      <c r="G1061" s="320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  <c r="BV1061" s="54"/>
      <c r="BW1061" s="54"/>
      <c r="BX1061" s="54"/>
      <c r="BY1061" s="54"/>
      <c r="BZ1061" s="54"/>
      <c r="CA1061" s="54"/>
      <c r="CB1061" s="54"/>
      <c r="CC1061" s="54"/>
      <c r="CD1061" s="54"/>
      <c r="CE1061" s="54"/>
      <c r="CF1061" s="54"/>
      <c r="CG1061" s="54"/>
      <c r="CH1061" s="54"/>
      <c r="CI1061" s="54"/>
      <c r="CJ1061" s="54"/>
      <c r="CK1061" s="54"/>
      <c r="CL1061" s="54"/>
      <c r="CM1061" s="54"/>
      <c r="CN1061" s="54"/>
      <c r="CO1061" s="54"/>
      <c r="CP1061" s="54"/>
      <c r="CQ1061" s="54"/>
      <c r="CR1061" s="54"/>
      <c r="CS1061" s="54"/>
      <c r="CT1061" s="54"/>
      <c r="CU1061" s="54"/>
      <c r="CV1061" s="54"/>
      <c r="CW1061" s="54"/>
      <c r="CX1061" s="54"/>
      <c r="CY1061" s="54"/>
      <c r="CZ1061" s="54"/>
      <c r="DA1061" s="54"/>
      <c r="DB1061" s="54"/>
      <c r="DC1061" s="54"/>
      <c r="DD1061" s="54"/>
      <c r="DE1061" s="54"/>
      <c r="DF1061" s="54"/>
      <c r="DG1061" s="54"/>
      <c r="DH1061" s="54"/>
      <c r="DI1061" s="54"/>
      <c r="DJ1061" s="54"/>
      <c r="DK1061" s="54"/>
      <c r="DL1061" s="54"/>
      <c r="DM1061" s="54"/>
      <c r="DN1061" s="54"/>
      <c r="DO1061" s="54"/>
      <c r="DP1061" s="54"/>
      <c r="DQ1061" s="54"/>
      <c r="DR1061" s="54"/>
      <c r="DS1061" s="54"/>
      <c r="DT1061" s="54"/>
      <c r="DU1061" s="54"/>
      <c r="DV1061" s="54"/>
      <c r="DW1061" s="54"/>
      <c r="DX1061" s="54"/>
      <c r="DY1061" s="54"/>
      <c r="DZ1061" s="54"/>
      <c r="EA1061" s="54"/>
      <c r="EB1061" s="54"/>
      <c r="EC1061" s="54"/>
      <c r="ED1061" s="54"/>
      <c r="EE1061" s="54"/>
      <c r="EF1061" s="54"/>
      <c r="EG1061" s="54"/>
      <c r="EH1061" s="54"/>
      <c r="EI1061" s="54"/>
      <c r="EJ1061" s="54"/>
      <c r="EK1061" s="54"/>
      <c r="EL1061" s="54"/>
      <c r="EM1061" s="54"/>
      <c r="EN1061" s="54"/>
      <c r="EO1061" s="54"/>
      <c r="EP1061" s="54"/>
      <c r="EQ1061" s="54"/>
      <c r="ER1061" s="54"/>
    </row>
    <row r="1062" spans="1:148" x14ac:dyDescent="0.25">
      <c r="A1062" s="76"/>
      <c r="B1062" s="54"/>
      <c r="C1062" s="54"/>
      <c r="D1062" s="54"/>
      <c r="E1062" s="54"/>
      <c r="F1062" s="5"/>
      <c r="G1062" s="320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  <c r="BV1062" s="54"/>
      <c r="BW1062" s="54"/>
      <c r="BX1062" s="54"/>
      <c r="BY1062" s="54"/>
      <c r="BZ1062" s="54"/>
      <c r="CA1062" s="54"/>
      <c r="CB1062" s="54"/>
      <c r="CC1062" s="54"/>
      <c r="CD1062" s="54"/>
      <c r="CE1062" s="54"/>
      <c r="CF1062" s="54"/>
      <c r="CG1062" s="54"/>
      <c r="CH1062" s="54"/>
      <c r="CI1062" s="54"/>
      <c r="CJ1062" s="54"/>
      <c r="CK1062" s="54"/>
      <c r="CL1062" s="54"/>
      <c r="CM1062" s="54"/>
      <c r="CN1062" s="54"/>
      <c r="CO1062" s="54"/>
      <c r="CP1062" s="54"/>
      <c r="CQ1062" s="54"/>
      <c r="CR1062" s="54"/>
      <c r="CS1062" s="54"/>
      <c r="CT1062" s="54"/>
      <c r="CU1062" s="54"/>
      <c r="CV1062" s="54"/>
      <c r="CW1062" s="54"/>
      <c r="CX1062" s="54"/>
      <c r="CY1062" s="54"/>
      <c r="CZ1062" s="54"/>
      <c r="DA1062" s="54"/>
      <c r="DB1062" s="54"/>
      <c r="DC1062" s="54"/>
      <c r="DD1062" s="54"/>
      <c r="DE1062" s="54"/>
      <c r="DF1062" s="54"/>
      <c r="DG1062" s="54"/>
      <c r="DH1062" s="54"/>
      <c r="DI1062" s="54"/>
      <c r="DJ1062" s="54"/>
      <c r="DK1062" s="54"/>
      <c r="DL1062" s="54"/>
      <c r="DM1062" s="54"/>
      <c r="DN1062" s="54"/>
      <c r="DO1062" s="54"/>
      <c r="DP1062" s="54"/>
      <c r="DQ1062" s="54"/>
      <c r="DR1062" s="54"/>
      <c r="DS1062" s="54"/>
      <c r="DT1062" s="54"/>
      <c r="DU1062" s="54"/>
      <c r="DV1062" s="54"/>
      <c r="DW1062" s="54"/>
      <c r="DX1062" s="54"/>
      <c r="DY1062" s="54"/>
      <c r="DZ1062" s="54"/>
      <c r="EA1062" s="54"/>
      <c r="EB1062" s="54"/>
      <c r="EC1062" s="54"/>
      <c r="ED1062" s="54"/>
      <c r="EE1062" s="54"/>
      <c r="EF1062" s="54"/>
      <c r="EG1062" s="54"/>
      <c r="EH1062" s="54"/>
      <c r="EI1062" s="54"/>
      <c r="EJ1062" s="54"/>
      <c r="EK1062" s="54"/>
      <c r="EL1062" s="54"/>
      <c r="EM1062" s="54"/>
      <c r="EN1062" s="54"/>
      <c r="EO1062" s="54"/>
      <c r="EP1062" s="54"/>
      <c r="EQ1062" s="54"/>
      <c r="ER1062" s="54"/>
    </row>
    <row r="1063" spans="1:148" x14ac:dyDescent="0.25">
      <c r="A1063" s="76"/>
      <c r="B1063" s="54"/>
      <c r="C1063" s="54"/>
      <c r="D1063" s="54"/>
      <c r="E1063" s="54"/>
      <c r="F1063" s="5"/>
      <c r="G1063" s="320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  <c r="BV1063" s="54"/>
      <c r="BW1063" s="54"/>
      <c r="BX1063" s="54"/>
      <c r="BY1063" s="54"/>
      <c r="BZ1063" s="54"/>
      <c r="CA1063" s="54"/>
      <c r="CB1063" s="54"/>
      <c r="CC1063" s="54"/>
      <c r="CD1063" s="54"/>
      <c r="CE1063" s="54"/>
      <c r="CF1063" s="54"/>
      <c r="CG1063" s="54"/>
      <c r="CH1063" s="54"/>
      <c r="CI1063" s="54"/>
      <c r="CJ1063" s="54"/>
      <c r="CK1063" s="54"/>
      <c r="CL1063" s="54"/>
      <c r="CM1063" s="54"/>
      <c r="CN1063" s="54"/>
      <c r="CO1063" s="54"/>
      <c r="CP1063" s="54"/>
      <c r="CQ1063" s="54"/>
      <c r="CR1063" s="54"/>
      <c r="CS1063" s="54"/>
      <c r="CT1063" s="54"/>
      <c r="CU1063" s="54"/>
      <c r="CV1063" s="54"/>
      <c r="CW1063" s="54"/>
      <c r="CX1063" s="54"/>
      <c r="CY1063" s="54"/>
      <c r="CZ1063" s="54"/>
      <c r="DA1063" s="54"/>
      <c r="DB1063" s="54"/>
      <c r="DC1063" s="54"/>
      <c r="DD1063" s="54"/>
      <c r="DE1063" s="54"/>
      <c r="DF1063" s="54"/>
      <c r="DG1063" s="54"/>
      <c r="DH1063" s="54"/>
      <c r="DI1063" s="54"/>
      <c r="DJ1063" s="54"/>
      <c r="DK1063" s="54"/>
      <c r="DL1063" s="54"/>
      <c r="DM1063" s="54"/>
      <c r="DN1063" s="54"/>
      <c r="DO1063" s="54"/>
      <c r="DP1063" s="54"/>
      <c r="DQ1063" s="54"/>
      <c r="DR1063" s="54"/>
      <c r="DS1063" s="54"/>
      <c r="DT1063" s="54"/>
      <c r="DU1063" s="54"/>
      <c r="DV1063" s="54"/>
      <c r="DW1063" s="54"/>
      <c r="DX1063" s="54"/>
      <c r="DY1063" s="54"/>
      <c r="DZ1063" s="54"/>
      <c r="EA1063" s="54"/>
      <c r="EB1063" s="54"/>
      <c r="EC1063" s="54"/>
      <c r="ED1063" s="54"/>
      <c r="EE1063" s="54"/>
      <c r="EF1063" s="54"/>
      <c r="EG1063" s="54"/>
      <c r="EH1063" s="54"/>
      <c r="EI1063" s="54"/>
      <c r="EJ1063" s="54"/>
      <c r="EK1063" s="54"/>
      <c r="EL1063" s="54"/>
      <c r="EM1063" s="54"/>
      <c r="EN1063" s="54"/>
      <c r="EO1063" s="54"/>
      <c r="EP1063" s="54"/>
      <c r="EQ1063" s="54"/>
      <c r="ER1063" s="54"/>
    </row>
    <row r="1064" spans="1:148" x14ac:dyDescent="0.25">
      <c r="A1064" s="76"/>
      <c r="B1064" s="54"/>
      <c r="C1064" s="54"/>
      <c r="D1064" s="54"/>
      <c r="E1064" s="54"/>
      <c r="F1064" s="5"/>
      <c r="G1064" s="320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  <c r="BV1064" s="54"/>
      <c r="BW1064" s="54"/>
      <c r="BX1064" s="54"/>
      <c r="BY1064" s="54"/>
      <c r="BZ1064" s="54"/>
      <c r="CA1064" s="54"/>
      <c r="CB1064" s="54"/>
      <c r="CC1064" s="54"/>
      <c r="CD1064" s="54"/>
      <c r="CE1064" s="54"/>
      <c r="CF1064" s="54"/>
      <c r="CG1064" s="54"/>
      <c r="CH1064" s="54"/>
      <c r="CI1064" s="54"/>
      <c r="CJ1064" s="54"/>
      <c r="CK1064" s="54"/>
      <c r="CL1064" s="54"/>
      <c r="CM1064" s="54"/>
      <c r="CN1064" s="54"/>
      <c r="CO1064" s="54"/>
      <c r="CP1064" s="54"/>
      <c r="CQ1064" s="54"/>
      <c r="CR1064" s="54"/>
      <c r="CS1064" s="54"/>
      <c r="CT1064" s="54"/>
      <c r="CU1064" s="54"/>
      <c r="CV1064" s="54"/>
      <c r="CW1064" s="54"/>
      <c r="CX1064" s="54"/>
      <c r="CY1064" s="54"/>
      <c r="CZ1064" s="54"/>
      <c r="DA1064" s="54"/>
      <c r="DB1064" s="54"/>
      <c r="DC1064" s="54"/>
      <c r="DD1064" s="54"/>
      <c r="DE1064" s="54"/>
      <c r="DF1064" s="54"/>
      <c r="DG1064" s="54"/>
      <c r="DH1064" s="54"/>
      <c r="DI1064" s="54"/>
      <c r="DJ1064" s="54"/>
      <c r="DK1064" s="54"/>
      <c r="DL1064" s="54"/>
      <c r="DM1064" s="54"/>
      <c r="DN1064" s="54"/>
      <c r="DO1064" s="54"/>
      <c r="DP1064" s="54"/>
      <c r="DQ1064" s="54"/>
      <c r="DR1064" s="54"/>
      <c r="DS1064" s="54"/>
      <c r="DT1064" s="54"/>
      <c r="DU1064" s="54"/>
      <c r="DV1064" s="54"/>
      <c r="DW1064" s="54"/>
      <c r="DX1064" s="54"/>
      <c r="DY1064" s="54"/>
      <c r="DZ1064" s="54"/>
      <c r="EA1064" s="54"/>
      <c r="EB1064" s="54"/>
      <c r="EC1064" s="54"/>
      <c r="ED1064" s="54"/>
      <c r="EE1064" s="54"/>
      <c r="EF1064" s="54"/>
      <c r="EG1064" s="54"/>
      <c r="EH1064" s="54"/>
      <c r="EI1064" s="54"/>
      <c r="EJ1064" s="54"/>
      <c r="EK1064" s="54"/>
      <c r="EL1064" s="54"/>
      <c r="EM1064" s="54"/>
      <c r="EN1064" s="54"/>
      <c r="EO1064" s="54"/>
      <c r="EP1064" s="54"/>
      <c r="EQ1064" s="54"/>
      <c r="ER1064" s="54"/>
    </row>
    <row r="1065" spans="1:148" x14ac:dyDescent="0.25">
      <c r="A1065" s="76"/>
      <c r="B1065" s="54"/>
      <c r="C1065" s="54"/>
      <c r="D1065" s="54"/>
      <c r="E1065" s="54"/>
      <c r="F1065" s="5"/>
      <c r="G1065" s="320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  <c r="DJ1065" s="54"/>
      <c r="DK1065" s="54"/>
      <c r="DL1065" s="54"/>
      <c r="DM1065" s="54"/>
      <c r="DN1065" s="54"/>
      <c r="DO1065" s="54"/>
      <c r="DP1065" s="54"/>
      <c r="DQ1065" s="54"/>
      <c r="DR1065" s="54"/>
      <c r="DS1065" s="54"/>
      <c r="DT1065" s="54"/>
      <c r="DU1065" s="54"/>
      <c r="DV1065" s="54"/>
      <c r="DW1065" s="54"/>
      <c r="DX1065" s="54"/>
      <c r="DY1065" s="54"/>
      <c r="DZ1065" s="54"/>
      <c r="EA1065" s="54"/>
      <c r="EB1065" s="54"/>
      <c r="EC1065" s="54"/>
      <c r="ED1065" s="54"/>
      <c r="EE1065" s="54"/>
      <c r="EF1065" s="54"/>
      <c r="EG1065" s="54"/>
      <c r="EH1065" s="54"/>
      <c r="EI1065" s="54"/>
      <c r="EJ1065" s="54"/>
      <c r="EK1065" s="54"/>
      <c r="EL1065" s="54"/>
      <c r="EM1065" s="54"/>
      <c r="EN1065" s="54"/>
      <c r="EO1065" s="54"/>
      <c r="EP1065" s="54"/>
      <c r="EQ1065" s="54"/>
      <c r="ER1065" s="54"/>
    </row>
    <row r="1066" spans="1:148" x14ac:dyDescent="0.25">
      <c r="A1066" s="76"/>
      <c r="B1066" s="54"/>
      <c r="C1066" s="54"/>
      <c r="D1066" s="54"/>
      <c r="E1066" s="54"/>
      <c r="F1066" s="5"/>
      <c r="G1066" s="320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  <c r="BV1066" s="54"/>
      <c r="BW1066" s="54"/>
      <c r="BX1066" s="54"/>
      <c r="BY1066" s="54"/>
      <c r="BZ1066" s="54"/>
      <c r="CA1066" s="54"/>
      <c r="CB1066" s="54"/>
      <c r="CC1066" s="54"/>
      <c r="CD1066" s="54"/>
      <c r="CE1066" s="54"/>
      <c r="CF1066" s="54"/>
      <c r="CG1066" s="54"/>
      <c r="CH1066" s="54"/>
      <c r="CI1066" s="54"/>
      <c r="CJ1066" s="54"/>
      <c r="CK1066" s="54"/>
      <c r="CL1066" s="54"/>
      <c r="CM1066" s="54"/>
      <c r="CN1066" s="54"/>
      <c r="CO1066" s="54"/>
      <c r="CP1066" s="54"/>
      <c r="CQ1066" s="54"/>
      <c r="CR1066" s="54"/>
      <c r="CS1066" s="54"/>
      <c r="CT1066" s="54"/>
      <c r="CU1066" s="54"/>
      <c r="CV1066" s="54"/>
      <c r="CW1066" s="54"/>
      <c r="CX1066" s="54"/>
      <c r="CY1066" s="54"/>
      <c r="CZ1066" s="54"/>
      <c r="DA1066" s="54"/>
      <c r="DB1066" s="54"/>
      <c r="DC1066" s="54"/>
      <c r="DD1066" s="54"/>
      <c r="DE1066" s="54"/>
      <c r="DF1066" s="54"/>
      <c r="DG1066" s="54"/>
      <c r="DH1066" s="54"/>
      <c r="DI1066" s="54"/>
      <c r="DJ1066" s="54"/>
      <c r="DK1066" s="54"/>
      <c r="DL1066" s="54"/>
      <c r="DM1066" s="54"/>
      <c r="DN1066" s="54"/>
      <c r="DO1066" s="54"/>
      <c r="DP1066" s="54"/>
      <c r="DQ1066" s="54"/>
      <c r="DR1066" s="54"/>
      <c r="DS1066" s="54"/>
      <c r="DT1066" s="54"/>
      <c r="DU1066" s="54"/>
      <c r="DV1066" s="54"/>
      <c r="DW1066" s="54"/>
      <c r="DX1066" s="54"/>
      <c r="DY1066" s="54"/>
      <c r="DZ1066" s="54"/>
      <c r="EA1066" s="54"/>
      <c r="EB1066" s="54"/>
      <c r="EC1066" s="54"/>
      <c r="ED1066" s="54"/>
      <c r="EE1066" s="54"/>
      <c r="EF1066" s="54"/>
      <c r="EG1066" s="54"/>
      <c r="EH1066" s="54"/>
      <c r="EI1066" s="54"/>
      <c r="EJ1066" s="54"/>
      <c r="EK1066" s="54"/>
      <c r="EL1066" s="54"/>
      <c r="EM1066" s="54"/>
      <c r="EN1066" s="54"/>
      <c r="EO1066" s="54"/>
      <c r="EP1066" s="54"/>
      <c r="EQ1066" s="54"/>
      <c r="ER1066" s="54"/>
    </row>
    <row r="1067" spans="1:148" x14ac:dyDescent="0.25">
      <c r="A1067" s="76"/>
      <c r="B1067" s="54"/>
      <c r="C1067" s="54"/>
      <c r="D1067" s="54"/>
      <c r="E1067" s="54"/>
      <c r="F1067" s="5"/>
      <c r="G1067" s="320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  <c r="BV1067" s="54"/>
      <c r="BW1067" s="54"/>
      <c r="BX1067" s="54"/>
      <c r="BY1067" s="54"/>
      <c r="BZ1067" s="54"/>
      <c r="CA1067" s="54"/>
      <c r="CB1067" s="54"/>
      <c r="CC1067" s="54"/>
      <c r="CD1067" s="54"/>
      <c r="CE1067" s="54"/>
      <c r="CF1067" s="54"/>
      <c r="CG1067" s="54"/>
      <c r="CH1067" s="54"/>
      <c r="CI1067" s="54"/>
      <c r="CJ1067" s="54"/>
      <c r="CK1067" s="54"/>
      <c r="CL1067" s="54"/>
      <c r="CM1067" s="54"/>
      <c r="CN1067" s="54"/>
      <c r="CO1067" s="54"/>
      <c r="CP1067" s="54"/>
      <c r="CQ1067" s="54"/>
      <c r="CR1067" s="54"/>
      <c r="CS1067" s="54"/>
      <c r="CT1067" s="54"/>
      <c r="CU1067" s="54"/>
      <c r="CV1067" s="54"/>
      <c r="CW1067" s="54"/>
      <c r="CX1067" s="54"/>
      <c r="CY1067" s="54"/>
      <c r="CZ1067" s="54"/>
      <c r="DA1067" s="54"/>
      <c r="DB1067" s="54"/>
      <c r="DC1067" s="54"/>
      <c r="DD1067" s="54"/>
      <c r="DE1067" s="54"/>
      <c r="DF1067" s="54"/>
      <c r="DG1067" s="54"/>
      <c r="DH1067" s="54"/>
      <c r="DI1067" s="54"/>
      <c r="DJ1067" s="54"/>
      <c r="DK1067" s="54"/>
      <c r="DL1067" s="54"/>
      <c r="DM1067" s="54"/>
      <c r="DN1067" s="54"/>
      <c r="DO1067" s="54"/>
      <c r="DP1067" s="54"/>
      <c r="DQ1067" s="54"/>
      <c r="DR1067" s="54"/>
      <c r="DS1067" s="54"/>
      <c r="DT1067" s="54"/>
      <c r="DU1067" s="54"/>
      <c r="DV1067" s="54"/>
      <c r="DW1067" s="54"/>
      <c r="DX1067" s="54"/>
      <c r="DY1067" s="54"/>
      <c r="DZ1067" s="54"/>
      <c r="EA1067" s="54"/>
      <c r="EB1067" s="54"/>
      <c r="EC1067" s="54"/>
      <c r="ED1067" s="54"/>
      <c r="EE1067" s="54"/>
      <c r="EF1067" s="54"/>
      <c r="EG1067" s="54"/>
      <c r="EH1067" s="54"/>
      <c r="EI1067" s="54"/>
      <c r="EJ1067" s="54"/>
      <c r="EK1067" s="54"/>
      <c r="EL1067" s="54"/>
      <c r="EM1067" s="54"/>
      <c r="EN1067" s="54"/>
      <c r="EO1067" s="54"/>
      <c r="EP1067" s="54"/>
      <c r="EQ1067" s="54"/>
      <c r="ER1067" s="54"/>
    </row>
    <row r="1068" spans="1:148" x14ac:dyDescent="0.25">
      <c r="A1068" s="76"/>
      <c r="B1068" s="54"/>
      <c r="C1068" s="54"/>
      <c r="D1068" s="54"/>
      <c r="E1068" s="54"/>
      <c r="F1068" s="5"/>
      <c r="G1068" s="320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  <c r="BV1068" s="54"/>
      <c r="BW1068" s="54"/>
      <c r="BX1068" s="54"/>
      <c r="BY1068" s="54"/>
      <c r="BZ1068" s="54"/>
      <c r="CA1068" s="54"/>
      <c r="CB1068" s="54"/>
      <c r="CC1068" s="54"/>
      <c r="CD1068" s="54"/>
      <c r="CE1068" s="54"/>
      <c r="CF1068" s="54"/>
      <c r="CG1068" s="54"/>
      <c r="CH1068" s="54"/>
      <c r="CI1068" s="54"/>
      <c r="CJ1068" s="54"/>
      <c r="CK1068" s="54"/>
      <c r="CL1068" s="54"/>
      <c r="CM1068" s="54"/>
      <c r="CN1068" s="54"/>
      <c r="CO1068" s="54"/>
      <c r="CP1068" s="54"/>
      <c r="CQ1068" s="54"/>
      <c r="CR1068" s="54"/>
      <c r="CS1068" s="54"/>
      <c r="CT1068" s="54"/>
      <c r="CU1068" s="54"/>
      <c r="CV1068" s="54"/>
      <c r="CW1068" s="54"/>
      <c r="CX1068" s="54"/>
      <c r="CY1068" s="54"/>
      <c r="CZ1068" s="54"/>
      <c r="DA1068" s="54"/>
      <c r="DB1068" s="54"/>
      <c r="DC1068" s="54"/>
      <c r="DD1068" s="54"/>
      <c r="DE1068" s="54"/>
      <c r="DF1068" s="54"/>
      <c r="DG1068" s="54"/>
      <c r="DH1068" s="54"/>
      <c r="DI1068" s="54"/>
      <c r="DJ1068" s="54"/>
      <c r="DK1068" s="54"/>
      <c r="DL1068" s="54"/>
      <c r="DM1068" s="54"/>
      <c r="DN1068" s="54"/>
      <c r="DO1068" s="54"/>
      <c r="DP1068" s="54"/>
      <c r="DQ1068" s="54"/>
      <c r="DR1068" s="54"/>
      <c r="DS1068" s="54"/>
      <c r="DT1068" s="54"/>
      <c r="DU1068" s="54"/>
      <c r="DV1068" s="54"/>
      <c r="DW1068" s="54"/>
      <c r="DX1068" s="54"/>
      <c r="DY1068" s="54"/>
      <c r="DZ1068" s="54"/>
      <c r="EA1068" s="54"/>
      <c r="EB1068" s="54"/>
      <c r="EC1068" s="54"/>
      <c r="ED1068" s="54"/>
      <c r="EE1068" s="54"/>
      <c r="EF1068" s="54"/>
      <c r="EG1068" s="54"/>
      <c r="EH1068" s="54"/>
      <c r="EI1068" s="54"/>
      <c r="EJ1068" s="54"/>
      <c r="EK1068" s="54"/>
      <c r="EL1068" s="54"/>
      <c r="EM1068" s="54"/>
      <c r="EN1068" s="54"/>
      <c r="EO1068" s="54"/>
      <c r="EP1068" s="54"/>
      <c r="EQ1068" s="54"/>
      <c r="ER1068" s="54"/>
    </row>
    <row r="1069" spans="1:148" x14ac:dyDescent="0.25">
      <c r="A1069" s="76"/>
      <c r="B1069" s="54"/>
      <c r="C1069" s="54"/>
      <c r="D1069" s="54"/>
      <c r="E1069" s="54"/>
      <c r="F1069" s="5"/>
      <c r="G1069" s="320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4"/>
      <c r="CL1069" s="54"/>
      <c r="CM1069" s="54"/>
      <c r="CN1069" s="54"/>
      <c r="CO1069" s="54"/>
      <c r="CP1069" s="54"/>
      <c r="CQ1069" s="54"/>
      <c r="CR1069" s="54"/>
      <c r="CS1069" s="54"/>
      <c r="CT1069" s="54"/>
      <c r="CU1069" s="54"/>
      <c r="CV1069" s="54"/>
      <c r="CW1069" s="54"/>
      <c r="CX1069" s="54"/>
      <c r="CY1069" s="54"/>
      <c r="CZ1069" s="54"/>
      <c r="DA1069" s="54"/>
      <c r="DB1069" s="54"/>
      <c r="DC1069" s="54"/>
      <c r="DD1069" s="54"/>
      <c r="DE1069" s="54"/>
      <c r="DF1069" s="54"/>
      <c r="DG1069" s="54"/>
      <c r="DH1069" s="54"/>
      <c r="DI1069" s="54"/>
      <c r="DJ1069" s="54"/>
      <c r="DK1069" s="54"/>
      <c r="DL1069" s="54"/>
      <c r="DM1069" s="54"/>
      <c r="DN1069" s="54"/>
      <c r="DO1069" s="54"/>
      <c r="DP1069" s="54"/>
      <c r="DQ1069" s="54"/>
      <c r="DR1069" s="54"/>
      <c r="DS1069" s="54"/>
      <c r="DT1069" s="54"/>
      <c r="DU1069" s="54"/>
      <c r="DV1069" s="54"/>
      <c r="DW1069" s="54"/>
      <c r="DX1069" s="54"/>
      <c r="DY1069" s="54"/>
      <c r="DZ1069" s="54"/>
      <c r="EA1069" s="54"/>
      <c r="EB1069" s="54"/>
      <c r="EC1069" s="54"/>
      <c r="ED1069" s="54"/>
      <c r="EE1069" s="54"/>
      <c r="EF1069" s="54"/>
      <c r="EG1069" s="54"/>
      <c r="EH1069" s="54"/>
      <c r="EI1069" s="54"/>
      <c r="EJ1069" s="54"/>
      <c r="EK1069" s="54"/>
      <c r="EL1069" s="54"/>
      <c r="EM1069" s="54"/>
      <c r="EN1069" s="54"/>
      <c r="EO1069" s="54"/>
      <c r="EP1069" s="54"/>
      <c r="EQ1069" s="54"/>
      <c r="ER1069" s="54"/>
    </row>
    <row r="1070" spans="1:148" x14ac:dyDescent="0.25">
      <c r="A1070" s="76"/>
      <c r="B1070" s="54"/>
      <c r="C1070" s="54"/>
      <c r="D1070" s="54"/>
      <c r="E1070" s="54"/>
      <c r="F1070" s="5"/>
      <c r="G1070" s="320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  <c r="BV1070" s="54"/>
      <c r="BW1070" s="54"/>
      <c r="BX1070" s="54"/>
      <c r="BY1070" s="54"/>
      <c r="BZ1070" s="54"/>
      <c r="CA1070" s="54"/>
      <c r="CB1070" s="54"/>
      <c r="CC1070" s="54"/>
      <c r="CD1070" s="54"/>
      <c r="CE1070" s="54"/>
      <c r="CF1070" s="54"/>
      <c r="CG1070" s="54"/>
      <c r="CH1070" s="54"/>
      <c r="CI1070" s="54"/>
      <c r="CJ1070" s="54"/>
      <c r="CK1070" s="54"/>
      <c r="CL1070" s="54"/>
      <c r="CM1070" s="54"/>
      <c r="CN1070" s="54"/>
      <c r="CO1070" s="54"/>
      <c r="CP1070" s="54"/>
      <c r="CQ1070" s="54"/>
      <c r="CR1070" s="54"/>
      <c r="CS1070" s="54"/>
      <c r="CT1070" s="54"/>
      <c r="CU1070" s="54"/>
      <c r="CV1070" s="54"/>
      <c r="CW1070" s="54"/>
      <c r="CX1070" s="54"/>
      <c r="CY1070" s="54"/>
      <c r="CZ1070" s="54"/>
      <c r="DA1070" s="54"/>
      <c r="DB1070" s="54"/>
      <c r="DC1070" s="54"/>
      <c r="DD1070" s="54"/>
      <c r="DE1070" s="54"/>
      <c r="DF1070" s="54"/>
      <c r="DG1070" s="54"/>
      <c r="DH1070" s="54"/>
      <c r="DI1070" s="54"/>
      <c r="DJ1070" s="54"/>
      <c r="DK1070" s="54"/>
      <c r="DL1070" s="54"/>
      <c r="DM1070" s="54"/>
      <c r="DN1070" s="54"/>
      <c r="DO1070" s="54"/>
      <c r="DP1070" s="54"/>
      <c r="DQ1070" s="54"/>
      <c r="DR1070" s="54"/>
      <c r="DS1070" s="54"/>
      <c r="DT1070" s="54"/>
      <c r="DU1070" s="54"/>
      <c r="DV1070" s="54"/>
      <c r="DW1070" s="54"/>
      <c r="DX1070" s="54"/>
      <c r="DY1070" s="54"/>
      <c r="DZ1070" s="54"/>
      <c r="EA1070" s="54"/>
      <c r="EB1070" s="54"/>
      <c r="EC1070" s="54"/>
      <c r="ED1070" s="54"/>
      <c r="EE1070" s="54"/>
      <c r="EF1070" s="54"/>
      <c r="EG1070" s="54"/>
      <c r="EH1070" s="54"/>
      <c r="EI1070" s="54"/>
      <c r="EJ1070" s="54"/>
      <c r="EK1070" s="54"/>
      <c r="EL1070" s="54"/>
      <c r="EM1070" s="54"/>
      <c r="EN1070" s="54"/>
      <c r="EO1070" s="54"/>
      <c r="EP1070" s="54"/>
      <c r="EQ1070" s="54"/>
      <c r="ER1070" s="54"/>
    </row>
    <row r="1071" spans="1:148" x14ac:dyDescent="0.25">
      <c r="A1071" s="76"/>
      <c r="B1071" s="54"/>
      <c r="C1071" s="54"/>
      <c r="D1071" s="54"/>
      <c r="E1071" s="54"/>
      <c r="F1071" s="5"/>
      <c r="G1071" s="320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  <c r="DJ1071" s="54"/>
      <c r="DK1071" s="54"/>
      <c r="DL1071" s="54"/>
      <c r="DM1071" s="54"/>
      <c r="DN1071" s="54"/>
      <c r="DO1071" s="54"/>
      <c r="DP1071" s="54"/>
      <c r="DQ1071" s="54"/>
      <c r="DR1071" s="54"/>
      <c r="DS1071" s="54"/>
      <c r="DT1071" s="54"/>
      <c r="DU1071" s="54"/>
      <c r="DV1071" s="54"/>
      <c r="DW1071" s="54"/>
      <c r="DX1071" s="54"/>
      <c r="DY1071" s="54"/>
      <c r="DZ1071" s="54"/>
      <c r="EA1071" s="54"/>
      <c r="EB1071" s="54"/>
      <c r="EC1071" s="54"/>
      <c r="ED1071" s="54"/>
      <c r="EE1071" s="54"/>
      <c r="EF1071" s="54"/>
      <c r="EG1071" s="54"/>
      <c r="EH1071" s="54"/>
      <c r="EI1071" s="54"/>
      <c r="EJ1071" s="54"/>
      <c r="EK1071" s="54"/>
      <c r="EL1071" s="54"/>
      <c r="EM1071" s="54"/>
      <c r="EN1071" s="54"/>
      <c r="EO1071" s="54"/>
      <c r="EP1071" s="54"/>
      <c r="EQ1071" s="54"/>
      <c r="ER1071" s="54"/>
    </row>
    <row r="1072" spans="1:148" x14ac:dyDescent="0.25">
      <c r="A1072" s="76"/>
      <c r="B1072" s="54"/>
      <c r="C1072" s="54"/>
      <c r="D1072" s="54"/>
      <c r="E1072" s="54"/>
      <c r="F1072" s="5"/>
      <c r="G1072" s="320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  <c r="BV1072" s="54"/>
      <c r="BW1072" s="54"/>
      <c r="BX1072" s="54"/>
      <c r="BY1072" s="54"/>
      <c r="BZ1072" s="54"/>
      <c r="CA1072" s="54"/>
      <c r="CB1072" s="54"/>
      <c r="CC1072" s="54"/>
      <c r="CD1072" s="54"/>
      <c r="CE1072" s="54"/>
      <c r="CF1072" s="54"/>
      <c r="CG1072" s="54"/>
      <c r="CH1072" s="54"/>
      <c r="CI1072" s="54"/>
      <c r="CJ1072" s="54"/>
      <c r="CK1072" s="54"/>
      <c r="CL1072" s="54"/>
      <c r="CM1072" s="54"/>
      <c r="CN1072" s="54"/>
      <c r="CO1072" s="54"/>
      <c r="CP1072" s="54"/>
      <c r="CQ1072" s="54"/>
      <c r="CR1072" s="54"/>
      <c r="CS1072" s="54"/>
      <c r="CT1072" s="54"/>
      <c r="CU1072" s="54"/>
      <c r="CV1072" s="54"/>
      <c r="CW1072" s="54"/>
      <c r="CX1072" s="54"/>
      <c r="CY1072" s="54"/>
      <c r="CZ1072" s="54"/>
      <c r="DA1072" s="54"/>
      <c r="DB1072" s="54"/>
      <c r="DC1072" s="54"/>
      <c r="DD1072" s="54"/>
      <c r="DE1072" s="54"/>
      <c r="DF1072" s="54"/>
      <c r="DG1072" s="54"/>
      <c r="DH1072" s="54"/>
      <c r="DI1072" s="54"/>
      <c r="DJ1072" s="54"/>
      <c r="DK1072" s="54"/>
      <c r="DL1072" s="54"/>
      <c r="DM1072" s="54"/>
      <c r="DN1072" s="54"/>
      <c r="DO1072" s="54"/>
      <c r="DP1072" s="54"/>
      <c r="DQ1072" s="54"/>
      <c r="DR1072" s="54"/>
      <c r="DS1072" s="54"/>
      <c r="DT1072" s="54"/>
      <c r="DU1072" s="54"/>
      <c r="DV1072" s="54"/>
      <c r="DW1072" s="54"/>
      <c r="DX1072" s="54"/>
      <c r="DY1072" s="54"/>
      <c r="DZ1072" s="54"/>
      <c r="EA1072" s="54"/>
      <c r="EB1072" s="54"/>
      <c r="EC1072" s="54"/>
      <c r="ED1072" s="54"/>
      <c r="EE1072" s="54"/>
      <c r="EF1072" s="54"/>
      <c r="EG1072" s="54"/>
      <c r="EH1072" s="54"/>
      <c r="EI1072" s="54"/>
      <c r="EJ1072" s="54"/>
      <c r="EK1072" s="54"/>
      <c r="EL1072" s="54"/>
      <c r="EM1072" s="54"/>
      <c r="EN1072" s="54"/>
      <c r="EO1072" s="54"/>
      <c r="EP1072" s="54"/>
      <c r="EQ1072" s="54"/>
      <c r="ER1072" s="54"/>
    </row>
    <row r="1073" spans="1:148" x14ac:dyDescent="0.25">
      <c r="A1073" s="76"/>
      <c r="B1073" s="54"/>
      <c r="C1073" s="54"/>
      <c r="D1073" s="54"/>
      <c r="E1073" s="54"/>
      <c r="F1073" s="5"/>
      <c r="G1073" s="320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  <c r="BV1073" s="54"/>
      <c r="BW1073" s="54"/>
      <c r="BX1073" s="54"/>
      <c r="BY1073" s="54"/>
      <c r="BZ1073" s="54"/>
      <c r="CA1073" s="54"/>
      <c r="CB1073" s="54"/>
      <c r="CC1073" s="54"/>
      <c r="CD1073" s="54"/>
      <c r="CE1073" s="54"/>
      <c r="CF1073" s="54"/>
      <c r="CG1073" s="54"/>
      <c r="CH1073" s="54"/>
      <c r="CI1073" s="54"/>
      <c r="CJ1073" s="54"/>
      <c r="CK1073" s="54"/>
      <c r="CL1073" s="54"/>
      <c r="CM1073" s="54"/>
      <c r="CN1073" s="54"/>
      <c r="CO1073" s="54"/>
      <c r="CP1073" s="54"/>
      <c r="CQ1073" s="54"/>
      <c r="CR1073" s="54"/>
      <c r="CS1073" s="54"/>
      <c r="CT1073" s="54"/>
      <c r="CU1073" s="54"/>
      <c r="CV1073" s="54"/>
      <c r="CW1073" s="54"/>
      <c r="CX1073" s="54"/>
      <c r="CY1073" s="54"/>
      <c r="CZ1073" s="54"/>
      <c r="DA1073" s="54"/>
      <c r="DB1073" s="54"/>
      <c r="DC1073" s="54"/>
      <c r="DD1073" s="54"/>
      <c r="DE1073" s="54"/>
      <c r="DF1073" s="54"/>
      <c r="DG1073" s="54"/>
      <c r="DH1073" s="54"/>
      <c r="DI1073" s="54"/>
      <c r="DJ1073" s="54"/>
      <c r="DK1073" s="54"/>
      <c r="DL1073" s="54"/>
      <c r="DM1073" s="54"/>
      <c r="DN1073" s="54"/>
      <c r="DO1073" s="54"/>
      <c r="DP1073" s="54"/>
      <c r="DQ1073" s="54"/>
      <c r="DR1073" s="54"/>
      <c r="DS1073" s="54"/>
      <c r="DT1073" s="54"/>
      <c r="DU1073" s="54"/>
      <c r="DV1073" s="54"/>
      <c r="DW1073" s="54"/>
      <c r="DX1073" s="54"/>
      <c r="DY1073" s="54"/>
      <c r="DZ1073" s="54"/>
      <c r="EA1073" s="54"/>
      <c r="EB1073" s="54"/>
      <c r="EC1073" s="54"/>
      <c r="ED1073" s="54"/>
      <c r="EE1073" s="54"/>
      <c r="EF1073" s="54"/>
      <c r="EG1073" s="54"/>
      <c r="EH1073" s="54"/>
      <c r="EI1073" s="54"/>
      <c r="EJ1073" s="54"/>
      <c r="EK1073" s="54"/>
      <c r="EL1073" s="54"/>
      <c r="EM1073" s="54"/>
      <c r="EN1073" s="54"/>
      <c r="EO1073" s="54"/>
      <c r="EP1073" s="54"/>
      <c r="EQ1073" s="54"/>
      <c r="ER1073" s="54"/>
    </row>
    <row r="1074" spans="1:148" x14ac:dyDescent="0.25">
      <c r="A1074" s="76"/>
      <c r="B1074" s="54"/>
      <c r="C1074" s="54"/>
      <c r="D1074" s="54"/>
      <c r="E1074" s="54"/>
      <c r="F1074" s="5"/>
      <c r="G1074" s="320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  <c r="DJ1074" s="54"/>
      <c r="DK1074" s="54"/>
      <c r="DL1074" s="54"/>
      <c r="DM1074" s="54"/>
      <c r="DN1074" s="54"/>
      <c r="DO1074" s="54"/>
      <c r="DP1074" s="54"/>
      <c r="DQ1074" s="54"/>
      <c r="DR1074" s="54"/>
      <c r="DS1074" s="54"/>
      <c r="DT1074" s="54"/>
      <c r="DU1074" s="54"/>
      <c r="DV1074" s="54"/>
      <c r="DW1074" s="54"/>
      <c r="DX1074" s="54"/>
      <c r="DY1074" s="54"/>
      <c r="DZ1074" s="54"/>
      <c r="EA1074" s="54"/>
      <c r="EB1074" s="54"/>
      <c r="EC1074" s="54"/>
      <c r="ED1074" s="54"/>
      <c r="EE1074" s="54"/>
      <c r="EF1074" s="54"/>
      <c r="EG1074" s="54"/>
      <c r="EH1074" s="54"/>
      <c r="EI1074" s="54"/>
      <c r="EJ1074" s="54"/>
      <c r="EK1074" s="54"/>
      <c r="EL1074" s="54"/>
      <c r="EM1074" s="54"/>
      <c r="EN1074" s="54"/>
      <c r="EO1074" s="54"/>
      <c r="EP1074" s="54"/>
      <c r="EQ1074" s="54"/>
      <c r="ER1074" s="54"/>
    </row>
    <row r="1075" spans="1:148" x14ac:dyDescent="0.25">
      <c r="A1075" s="76"/>
      <c r="B1075" s="54"/>
      <c r="C1075" s="54"/>
      <c r="D1075" s="54"/>
      <c r="E1075" s="54"/>
      <c r="F1075" s="5"/>
      <c r="G1075" s="320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  <c r="BV1075" s="54"/>
      <c r="BW1075" s="54"/>
      <c r="BX1075" s="54"/>
      <c r="BY1075" s="54"/>
      <c r="BZ1075" s="54"/>
      <c r="CA1075" s="54"/>
      <c r="CB1075" s="54"/>
      <c r="CC1075" s="54"/>
      <c r="CD1075" s="54"/>
      <c r="CE1075" s="54"/>
      <c r="CF1075" s="54"/>
      <c r="CG1075" s="54"/>
      <c r="CH1075" s="54"/>
      <c r="CI1075" s="54"/>
      <c r="CJ1075" s="54"/>
      <c r="CK1075" s="54"/>
      <c r="CL1075" s="54"/>
      <c r="CM1075" s="54"/>
      <c r="CN1075" s="54"/>
      <c r="CO1075" s="54"/>
      <c r="CP1075" s="54"/>
      <c r="CQ1075" s="54"/>
      <c r="CR1075" s="54"/>
      <c r="CS1075" s="54"/>
      <c r="CT1075" s="54"/>
      <c r="CU1075" s="54"/>
      <c r="CV1075" s="54"/>
      <c r="CW1075" s="54"/>
      <c r="CX1075" s="54"/>
      <c r="CY1075" s="54"/>
      <c r="CZ1075" s="54"/>
      <c r="DA1075" s="54"/>
      <c r="DB1075" s="54"/>
      <c r="DC1075" s="54"/>
      <c r="DD1075" s="54"/>
      <c r="DE1075" s="54"/>
      <c r="DF1075" s="54"/>
      <c r="DG1075" s="54"/>
      <c r="DH1075" s="54"/>
      <c r="DI1075" s="54"/>
      <c r="DJ1075" s="54"/>
      <c r="DK1075" s="54"/>
      <c r="DL1075" s="54"/>
      <c r="DM1075" s="54"/>
      <c r="DN1075" s="54"/>
      <c r="DO1075" s="54"/>
      <c r="DP1075" s="54"/>
      <c r="DQ1075" s="54"/>
      <c r="DR1075" s="54"/>
      <c r="DS1075" s="54"/>
      <c r="DT1075" s="54"/>
      <c r="DU1075" s="54"/>
      <c r="DV1075" s="54"/>
      <c r="DW1075" s="54"/>
      <c r="DX1075" s="54"/>
      <c r="DY1075" s="54"/>
      <c r="DZ1075" s="54"/>
      <c r="EA1075" s="54"/>
      <c r="EB1075" s="54"/>
      <c r="EC1075" s="54"/>
      <c r="ED1075" s="54"/>
      <c r="EE1075" s="54"/>
      <c r="EF1075" s="54"/>
      <c r="EG1075" s="54"/>
      <c r="EH1075" s="54"/>
      <c r="EI1075" s="54"/>
      <c r="EJ1075" s="54"/>
      <c r="EK1075" s="54"/>
      <c r="EL1075" s="54"/>
      <c r="EM1075" s="54"/>
      <c r="EN1075" s="54"/>
      <c r="EO1075" s="54"/>
      <c r="EP1075" s="54"/>
      <c r="EQ1075" s="54"/>
      <c r="ER1075" s="54"/>
    </row>
    <row r="1076" spans="1:148" x14ac:dyDescent="0.25">
      <c r="A1076" s="76"/>
      <c r="B1076" s="54"/>
      <c r="C1076" s="54"/>
      <c r="D1076" s="54"/>
      <c r="E1076" s="54"/>
      <c r="F1076" s="5"/>
      <c r="G1076" s="320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  <c r="BV1076" s="54"/>
      <c r="BW1076" s="54"/>
      <c r="BX1076" s="54"/>
      <c r="BY1076" s="54"/>
      <c r="BZ1076" s="54"/>
      <c r="CA1076" s="54"/>
      <c r="CB1076" s="54"/>
      <c r="CC1076" s="54"/>
      <c r="CD1076" s="54"/>
      <c r="CE1076" s="54"/>
      <c r="CF1076" s="54"/>
      <c r="CG1076" s="54"/>
      <c r="CH1076" s="54"/>
      <c r="CI1076" s="54"/>
      <c r="CJ1076" s="54"/>
      <c r="CK1076" s="54"/>
      <c r="CL1076" s="54"/>
      <c r="CM1076" s="54"/>
      <c r="CN1076" s="54"/>
      <c r="CO1076" s="54"/>
      <c r="CP1076" s="54"/>
      <c r="CQ1076" s="54"/>
      <c r="CR1076" s="54"/>
      <c r="CS1076" s="54"/>
      <c r="CT1076" s="54"/>
      <c r="CU1076" s="54"/>
      <c r="CV1076" s="54"/>
      <c r="CW1076" s="54"/>
      <c r="CX1076" s="54"/>
      <c r="CY1076" s="54"/>
      <c r="CZ1076" s="54"/>
      <c r="DA1076" s="54"/>
      <c r="DB1076" s="54"/>
      <c r="DC1076" s="54"/>
      <c r="DD1076" s="54"/>
      <c r="DE1076" s="54"/>
      <c r="DF1076" s="54"/>
      <c r="DG1076" s="54"/>
      <c r="DH1076" s="54"/>
      <c r="DI1076" s="54"/>
      <c r="DJ1076" s="54"/>
      <c r="DK1076" s="54"/>
      <c r="DL1076" s="54"/>
      <c r="DM1076" s="54"/>
      <c r="DN1076" s="54"/>
      <c r="DO1076" s="54"/>
      <c r="DP1076" s="54"/>
      <c r="DQ1076" s="54"/>
      <c r="DR1076" s="54"/>
      <c r="DS1076" s="54"/>
      <c r="DT1076" s="54"/>
      <c r="DU1076" s="54"/>
      <c r="DV1076" s="54"/>
      <c r="DW1076" s="54"/>
      <c r="DX1076" s="54"/>
      <c r="DY1076" s="54"/>
      <c r="DZ1076" s="54"/>
      <c r="EA1076" s="54"/>
      <c r="EB1076" s="54"/>
      <c r="EC1076" s="54"/>
      <c r="ED1076" s="54"/>
      <c r="EE1076" s="54"/>
      <c r="EF1076" s="54"/>
      <c r="EG1076" s="54"/>
      <c r="EH1076" s="54"/>
      <c r="EI1076" s="54"/>
      <c r="EJ1076" s="54"/>
      <c r="EK1076" s="54"/>
      <c r="EL1076" s="54"/>
      <c r="EM1076" s="54"/>
      <c r="EN1076" s="54"/>
      <c r="EO1076" s="54"/>
      <c r="EP1076" s="54"/>
      <c r="EQ1076" s="54"/>
      <c r="ER1076" s="54"/>
    </row>
    <row r="1077" spans="1:148" x14ac:dyDescent="0.25">
      <c r="A1077" s="76"/>
      <c r="B1077" s="54"/>
      <c r="C1077" s="54"/>
      <c r="D1077" s="54"/>
      <c r="E1077" s="54"/>
      <c r="F1077" s="5"/>
      <c r="G1077" s="320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  <c r="BV1077" s="54"/>
      <c r="BW1077" s="54"/>
      <c r="BX1077" s="54"/>
      <c r="BY1077" s="54"/>
      <c r="BZ1077" s="54"/>
      <c r="CA1077" s="54"/>
      <c r="CB1077" s="54"/>
      <c r="CC1077" s="54"/>
      <c r="CD1077" s="54"/>
      <c r="CE1077" s="54"/>
      <c r="CF1077" s="54"/>
      <c r="CG1077" s="54"/>
      <c r="CH1077" s="54"/>
      <c r="CI1077" s="54"/>
      <c r="CJ1077" s="54"/>
      <c r="CK1077" s="54"/>
      <c r="CL1077" s="54"/>
      <c r="CM1077" s="54"/>
      <c r="CN1077" s="54"/>
      <c r="CO1077" s="54"/>
      <c r="CP1077" s="54"/>
      <c r="CQ1077" s="54"/>
      <c r="CR1077" s="54"/>
      <c r="CS1077" s="54"/>
      <c r="CT1077" s="54"/>
      <c r="CU1077" s="54"/>
      <c r="CV1077" s="54"/>
      <c r="CW1077" s="54"/>
      <c r="CX1077" s="54"/>
      <c r="CY1077" s="54"/>
      <c r="CZ1077" s="54"/>
      <c r="DA1077" s="54"/>
      <c r="DB1077" s="54"/>
      <c r="DC1077" s="54"/>
      <c r="DD1077" s="54"/>
      <c r="DE1077" s="54"/>
      <c r="DF1077" s="54"/>
      <c r="DG1077" s="54"/>
      <c r="DH1077" s="54"/>
      <c r="DI1077" s="54"/>
      <c r="DJ1077" s="54"/>
      <c r="DK1077" s="54"/>
      <c r="DL1077" s="54"/>
      <c r="DM1077" s="54"/>
      <c r="DN1077" s="54"/>
      <c r="DO1077" s="54"/>
      <c r="DP1077" s="54"/>
      <c r="DQ1077" s="54"/>
      <c r="DR1077" s="54"/>
      <c r="DS1077" s="54"/>
      <c r="DT1077" s="54"/>
      <c r="DU1077" s="54"/>
      <c r="DV1077" s="54"/>
      <c r="DW1077" s="54"/>
      <c r="DX1077" s="54"/>
      <c r="DY1077" s="54"/>
      <c r="DZ1077" s="54"/>
      <c r="EA1077" s="54"/>
      <c r="EB1077" s="54"/>
      <c r="EC1077" s="54"/>
      <c r="ED1077" s="54"/>
      <c r="EE1077" s="54"/>
      <c r="EF1077" s="54"/>
      <c r="EG1077" s="54"/>
      <c r="EH1077" s="54"/>
      <c r="EI1077" s="54"/>
      <c r="EJ1077" s="54"/>
      <c r="EK1077" s="54"/>
      <c r="EL1077" s="54"/>
      <c r="EM1077" s="54"/>
      <c r="EN1077" s="54"/>
      <c r="EO1077" s="54"/>
      <c r="EP1077" s="54"/>
      <c r="EQ1077" s="54"/>
      <c r="ER1077" s="54"/>
    </row>
    <row r="1078" spans="1:148" x14ac:dyDescent="0.25">
      <c r="A1078" s="76"/>
      <c r="B1078" s="54"/>
      <c r="C1078" s="54"/>
      <c r="D1078" s="54"/>
      <c r="E1078" s="54"/>
      <c r="F1078" s="5"/>
      <c r="G1078" s="320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  <c r="DJ1078" s="54"/>
      <c r="DK1078" s="54"/>
      <c r="DL1078" s="54"/>
      <c r="DM1078" s="54"/>
      <c r="DN1078" s="54"/>
      <c r="DO1078" s="54"/>
      <c r="DP1078" s="54"/>
      <c r="DQ1078" s="54"/>
      <c r="DR1078" s="54"/>
      <c r="DS1078" s="54"/>
      <c r="DT1078" s="54"/>
      <c r="DU1078" s="54"/>
      <c r="DV1078" s="54"/>
      <c r="DW1078" s="54"/>
      <c r="DX1078" s="54"/>
      <c r="DY1078" s="54"/>
      <c r="DZ1078" s="54"/>
      <c r="EA1078" s="54"/>
      <c r="EB1078" s="54"/>
      <c r="EC1078" s="54"/>
      <c r="ED1078" s="54"/>
      <c r="EE1078" s="54"/>
      <c r="EF1078" s="54"/>
      <c r="EG1078" s="54"/>
      <c r="EH1078" s="54"/>
      <c r="EI1078" s="54"/>
      <c r="EJ1078" s="54"/>
      <c r="EK1078" s="54"/>
      <c r="EL1078" s="54"/>
      <c r="EM1078" s="54"/>
      <c r="EN1078" s="54"/>
      <c r="EO1078" s="54"/>
      <c r="EP1078" s="54"/>
      <c r="EQ1078" s="54"/>
      <c r="ER1078" s="54"/>
    </row>
    <row r="1079" spans="1:148" x14ac:dyDescent="0.25">
      <c r="A1079" s="76"/>
      <c r="B1079" s="54"/>
      <c r="C1079" s="54"/>
      <c r="D1079" s="54"/>
      <c r="E1079" s="54"/>
      <c r="F1079" s="5"/>
      <c r="G1079" s="320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4"/>
      <c r="BQ1079" s="54"/>
      <c r="BR1079" s="54"/>
      <c r="BS1079" s="54"/>
      <c r="BT1079" s="54"/>
      <c r="BU1079" s="54"/>
      <c r="BV1079" s="54"/>
      <c r="BW1079" s="54"/>
      <c r="BX1079" s="54"/>
      <c r="BY1079" s="54"/>
      <c r="BZ1079" s="54"/>
      <c r="CA1079" s="54"/>
      <c r="CB1079" s="54"/>
      <c r="CC1079" s="54"/>
      <c r="CD1079" s="54"/>
      <c r="CE1079" s="54"/>
      <c r="CF1079" s="54"/>
      <c r="CG1079" s="54"/>
      <c r="CH1079" s="54"/>
      <c r="CI1079" s="54"/>
      <c r="CJ1079" s="54"/>
      <c r="CK1079" s="54"/>
      <c r="CL1079" s="54"/>
      <c r="CM1079" s="54"/>
      <c r="CN1079" s="54"/>
      <c r="CO1079" s="54"/>
      <c r="CP1079" s="54"/>
      <c r="CQ1079" s="54"/>
      <c r="CR1079" s="54"/>
      <c r="CS1079" s="54"/>
      <c r="CT1079" s="54"/>
      <c r="CU1079" s="54"/>
      <c r="CV1079" s="54"/>
      <c r="CW1079" s="54"/>
      <c r="CX1079" s="54"/>
      <c r="CY1079" s="54"/>
      <c r="CZ1079" s="54"/>
      <c r="DA1079" s="54"/>
      <c r="DB1079" s="54"/>
      <c r="DC1079" s="54"/>
      <c r="DD1079" s="54"/>
      <c r="DE1079" s="54"/>
      <c r="DF1079" s="54"/>
      <c r="DG1079" s="54"/>
      <c r="DH1079" s="54"/>
      <c r="DI1079" s="54"/>
      <c r="DJ1079" s="54"/>
      <c r="DK1079" s="54"/>
      <c r="DL1079" s="54"/>
      <c r="DM1079" s="54"/>
      <c r="DN1079" s="54"/>
      <c r="DO1079" s="54"/>
      <c r="DP1079" s="54"/>
      <c r="DQ1079" s="54"/>
      <c r="DR1079" s="54"/>
      <c r="DS1079" s="54"/>
      <c r="DT1079" s="54"/>
      <c r="DU1079" s="54"/>
      <c r="DV1079" s="54"/>
      <c r="DW1079" s="54"/>
      <c r="DX1079" s="54"/>
      <c r="DY1079" s="54"/>
      <c r="DZ1079" s="54"/>
      <c r="EA1079" s="54"/>
      <c r="EB1079" s="54"/>
      <c r="EC1079" s="54"/>
      <c r="ED1079" s="54"/>
      <c r="EE1079" s="54"/>
      <c r="EF1079" s="54"/>
      <c r="EG1079" s="54"/>
      <c r="EH1079" s="54"/>
      <c r="EI1079" s="54"/>
      <c r="EJ1079" s="54"/>
      <c r="EK1079" s="54"/>
      <c r="EL1079" s="54"/>
      <c r="EM1079" s="54"/>
      <c r="EN1079" s="54"/>
      <c r="EO1079" s="54"/>
      <c r="EP1079" s="54"/>
      <c r="EQ1079" s="54"/>
      <c r="ER1079" s="54"/>
    </row>
    <row r="1080" spans="1:148" x14ac:dyDescent="0.25">
      <c r="A1080" s="76"/>
      <c r="B1080" s="54"/>
      <c r="C1080" s="54"/>
      <c r="D1080" s="54"/>
      <c r="E1080" s="54"/>
      <c r="F1080" s="5"/>
      <c r="G1080" s="320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4"/>
      <c r="BQ1080" s="54"/>
      <c r="BR1080" s="54"/>
      <c r="BS1080" s="54"/>
      <c r="BT1080" s="54"/>
      <c r="BU1080" s="54"/>
      <c r="BV1080" s="54"/>
      <c r="BW1080" s="54"/>
      <c r="BX1080" s="54"/>
      <c r="BY1080" s="54"/>
      <c r="BZ1080" s="54"/>
      <c r="CA1080" s="54"/>
      <c r="CB1080" s="54"/>
      <c r="CC1080" s="54"/>
      <c r="CD1080" s="54"/>
      <c r="CE1080" s="54"/>
      <c r="CF1080" s="54"/>
      <c r="CG1080" s="54"/>
      <c r="CH1080" s="54"/>
      <c r="CI1080" s="54"/>
      <c r="CJ1080" s="54"/>
      <c r="CK1080" s="54"/>
      <c r="CL1080" s="54"/>
      <c r="CM1080" s="54"/>
      <c r="CN1080" s="54"/>
      <c r="CO1080" s="54"/>
      <c r="CP1080" s="54"/>
      <c r="CQ1080" s="54"/>
      <c r="CR1080" s="54"/>
      <c r="CS1080" s="54"/>
      <c r="CT1080" s="54"/>
      <c r="CU1080" s="54"/>
      <c r="CV1080" s="54"/>
      <c r="CW1080" s="54"/>
      <c r="CX1080" s="54"/>
      <c r="CY1080" s="54"/>
      <c r="CZ1080" s="54"/>
      <c r="DA1080" s="54"/>
      <c r="DB1080" s="54"/>
      <c r="DC1080" s="54"/>
      <c r="DD1080" s="54"/>
      <c r="DE1080" s="54"/>
      <c r="DF1080" s="54"/>
      <c r="DG1080" s="54"/>
      <c r="DH1080" s="54"/>
      <c r="DI1080" s="54"/>
      <c r="DJ1080" s="54"/>
      <c r="DK1080" s="54"/>
      <c r="DL1080" s="54"/>
      <c r="DM1080" s="54"/>
      <c r="DN1080" s="54"/>
      <c r="DO1080" s="54"/>
      <c r="DP1080" s="54"/>
      <c r="DQ1080" s="54"/>
      <c r="DR1080" s="54"/>
      <c r="DS1080" s="54"/>
      <c r="DT1080" s="54"/>
      <c r="DU1080" s="54"/>
      <c r="DV1080" s="54"/>
      <c r="DW1080" s="54"/>
      <c r="DX1080" s="54"/>
      <c r="DY1080" s="54"/>
      <c r="DZ1080" s="54"/>
      <c r="EA1080" s="54"/>
      <c r="EB1080" s="54"/>
      <c r="EC1080" s="54"/>
      <c r="ED1080" s="54"/>
      <c r="EE1080" s="54"/>
      <c r="EF1080" s="54"/>
      <c r="EG1080" s="54"/>
      <c r="EH1080" s="54"/>
      <c r="EI1080" s="54"/>
      <c r="EJ1080" s="54"/>
      <c r="EK1080" s="54"/>
      <c r="EL1080" s="54"/>
      <c r="EM1080" s="54"/>
      <c r="EN1080" s="54"/>
      <c r="EO1080" s="54"/>
      <c r="EP1080" s="54"/>
      <c r="EQ1080" s="54"/>
      <c r="ER1080" s="54"/>
    </row>
    <row r="1081" spans="1:148" x14ac:dyDescent="0.25">
      <c r="A1081" s="76"/>
      <c r="B1081" s="54"/>
      <c r="C1081" s="54"/>
      <c r="D1081" s="54"/>
      <c r="E1081" s="54"/>
      <c r="F1081" s="5"/>
      <c r="G1081" s="320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4"/>
      <c r="BQ1081" s="54"/>
      <c r="BR1081" s="54"/>
      <c r="BS1081" s="54"/>
      <c r="BT1081" s="54"/>
      <c r="BU1081" s="54"/>
      <c r="BV1081" s="54"/>
      <c r="BW1081" s="54"/>
      <c r="BX1081" s="54"/>
      <c r="BY1081" s="54"/>
      <c r="BZ1081" s="54"/>
      <c r="CA1081" s="54"/>
      <c r="CB1081" s="54"/>
      <c r="CC1081" s="54"/>
      <c r="CD1081" s="54"/>
      <c r="CE1081" s="54"/>
      <c r="CF1081" s="54"/>
      <c r="CG1081" s="54"/>
      <c r="CH1081" s="54"/>
      <c r="CI1081" s="54"/>
      <c r="CJ1081" s="54"/>
      <c r="CK1081" s="54"/>
      <c r="CL1081" s="54"/>
      <c r="CM1081" s="54"/>
      <c r="CN1081" s="54"/>
      <c r="CO1081" s="54"/>
      <c r="CP1081" s="54"/>
      <c r="CQ1081" s="54"/>
      <c r="CR1081" s="54"/>
      <c r="CS1081" s="54"/>
      <c r="CT1081" s="54"/>
      <c r="CU1081" s="54"/>
      <c r="CV1081" s="54"/>
      <c r="CW1081" s="54"/>
      <c r="CX1081" s="54"/>
      <c r="CY1081" s="54"/>
      <c r="CZ1081" s="54"/>
      <c r="DA1081" s="54"/>
      <c r="DB1081" s="54"/>
      <c r="DC1081" s="54"/>
      <c r="DD1081" s="54"/>
      <c r="DE1081" s="54"/>
      <c r="DF1081" s="54"/>
      <c r="DG1081" s="54"/>
      <c r="DH1081" s="54"/>
      <c r="DI1081" s="54"/>
      <c r="DJ1081" s="54"/>
      <c r="DK1081" s="54"/>
      <c r="DL1081" s="54"/>
      <c r="DM1081" s="54"/>
      <c r="DN1081" s="54"/>
      <c r="DO1081" s="54"/>
      <c r="DP1081" s="54"/>
      <c r="DQ1081" s="54"/>
      <c r="DR1081" s="54"/>
      <c r="DS1081" s="54"/>
      <c r="DT1081" s="54"/>
      <c r="DU1081" s="54"/>
      <c r="DV1081" s="54"/>
      <c r="DW1081" s="54"/>
      <c r="DX1081" s="54"/>
      <c r="DY1081" s="54"/>
      <c r="DZ1081" s="54"/>
      <c r="EA1081" s="54"/>
      <c r="EB1081" s="54"/>
      <c r="EC1081" s="54"/>
      <c r="ED1081" s="54"/>
      <c r="EE1081" s="54"/>
      <c r="EF1081" s="54"/>
      <c r="EG1081" s="54"/>
      <c r="EH1081" s="54"/>
      <c r="EI1081" s="54"/>
      <c r="EJ1081" s="54"/>
      <c r="EK1081" s="54"/>
      <c r="EL1081" s="54"/>
      <c r="EM1081" s="54"/>
      <c r="EN1081" s="54"/>
      <c r="EO1081" s="54"/>
      <c r="EP1081" s="54"/>
      <c r="EQ1081" s="54"/>
      <c r="ER1081" s="54"/>
    </row>
    <row r="1082" spans="1:148" x14ac:dyDescent="0.25">
      <c r="A1082" s="76"/>
      <c r="B1082" s="54"/>
      <c r="C1082" s="54"/>
      <c r="D1082" s="54"/>
      <c r="E1082" s="54"/>
      <c r="F1082" s="5"/>
      <c r="G1082" s="320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4"/>
      <c r="BQ1082" s="54"/>
      <c r="BR1082" s="54"/>
      <c r="BS1082" s="54"/>
      <c r="BT1082" s="54"/>
      <c r="BU1082" s="54"/>
      <c r="BV1082" s="54"/>
      <c r="BW1082" s="54"/>
      <c r="BX1082" s="54"/>
      <c r="BY1082" s="54"/>
      <c r="BZ1082" s="54"/>
      <c r="CA1082" s="54"/>
      <c r="CB1082" s="54"/>
      <c r="CC1082" s="54"/>
      <c r="CD1082" s="54"/>
      <c r="CE1082" s="54"/>
      <c r="CF1082" s="54"/>
      <c r="CG1082" s="54"/>
      <c r="CH1082" s="54"/>
      <c r="CI1082" s="54"/>
      <c r="CJ1082" s="54"/>
      <c r="CK1082" s="54"/>
      <c r="CL1082" s="54"/>
      <c r="CM1082" s="54"/>
      <c r="CN1082" s="54"/>
      <c r="CO1082" s="54"/>
      <c r="CP1082" s="54"/>
      <c r="CQ1082" s="54"/>
      <c r="CR1082" s="54"/>
      <c r="CS1082" s="54"/>
      <c r="CT1082" s="54"/>
      <c r="CU1082" s="54"/>
      <c r="CV1082" s="54"/>
      <c r="CW1082" s="54"/>
      <c r="CX1082" s="54"/>
      <c r="CY1082" s="54"/>
      <c r="CZ1082" s="54"/>
      <c r="DA1082" s="54"/>
      <c r="DB1082" s="54"/>
      <c r="DC1082" s="54"/>
      <c r="DD1082" s="54"/>
      <c r="DE1082" s="54"/>
      <c r="DF1082" s="54"/>
      <c r="DG1082" s="54"/>
      <c r="DH1082" s="54"/>
      <c r="DI1082" s="54"/>
      <c r="DJ1082" s="54"/>
      <c r="DK1082" s="54"/>
      <c r="DL1082" s="54"/>
      <c r="DM1082" s="54"/>
      <c r="DN1082" s="54"/>
      <c r="DO1082" s="54"/>
      <c r="DP1082" s="54"/>
      <c r="DQ1082" s="54"/>
      <c r="DR1082" s="54"/>
      <c r="DS1082" s="54"/>
      <c r="DT1082" s="54"/>
      <c r="DU1082" s="54"/>
      <c r="DV1082" s="54"/>
      <c r="DW1082" s="54"/>
      <c r="DX1082" s="54"/>
      <c r="DY1082" s="54"/>
      <c r="DZ1082" s="54"/>
      <c r="EA1082" s="54"/>
      <c r="EB1082" s="54"/>
      <c r="EC1082" s="54"/>
      <c r="ED1082" s="54"/>
      <c r="EE1082" s="54"/>
      <c r="EF1082" s="54"/>
      <c r="EG1082" s="54"/>
      <c r="EH1082" s="54"/>
      <c r="EI1082" s="54"/>
      <c r="EJ1082" s="54"/>
      <c r="EK1082" s="54"/>
      <c r="EL1082" s="54"/>
      <c r="EM1082" s="54"/>
      <c r="EN1082" s="54"/>
      <c r="EO1082" s="54"/>
      <c r="EP1082" s="54"/>
      <c r="EQ1082" s="54"/>
      <c r="ER1082" s="54"/>
    </row>
    <row r="1083" spans="1:148" x14ac:dyDescent="0.25">
      <c r="A1083" s="76"/>
      <c r="B1083" s="54"/>
      <c r="C1083" s="54"/>
      <c r="D1083" s="54"/>
      <c r="E1083" s="54"/>
      <c r="F1083" s="5"/>
      <c r="G1083" s="320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4"/>
      <c r="BQ1083" s="54"/>
      <c r="BR1083" s="54"/>
      <c r="BS1083" s="54"/>
      <c r="BT1083" s="54"/>
      <c r="BU1083" s="54"/>
      <c r="BV1083" s="54"/>
      <c r="BW1083" s="54"/>
      <c r="BX1083" s="54"/>
      <c r="BY1083" s="54"/>
      <c r="BZ1083" s="54"/>
      <c r="CA1083" s="54"/>
      <c r="CB1083" s="54"/>
      <c r="CC1083" s="54"/>
      <c r="CD1083" s="54"/>
      <c r="CE1083" s="54"/>
      <c r="CF1083" s="54"/>
      <c r="CG1083" s="54"/>
      <c r="CH1083" s="54"/>
      <c r="CI1083" s="54"/>
      <c r="CJ1083" s="54"/>
      <c r="CK1083" s="54"/>
      <c r="CL1083" s="54"/>
      <c r="CM1083" s="54"/>
      <c r="CN1083" s="54"/>
      <c r="CO1083" s="54"/>
      <c r="CP1083" s="54"/>
      <c r="CQ1083" s="54"/>
      <c r="CR1083" s="54"/>
      <c r="CS1083" s="54"/>
      <c r="CT1083" s="54"/>
      <c r="CU1083" s="54"/>
      <c r="CV1083" s="54"/>
      <c r="CW1083" s="54"/>
      <c r="CX1083" s="54"/>
      <c r="CY1083" s="54"/>
      <c r="CZ1083" s="54"/>
      <c r="DA1083" s="54"/>
      <c r="DB1083" s="54"/>
      <c r="DC1083" s="54"/>
      <c r="DD1083" s="54"/>
      <c r="DE1083" s="54"/>
      <c r="DF1083" s="54"/>
      <c r="DG1083" s="54"/>
      <c r="DH1083" s="54"/>
      <c r="DI1083" s="54"/>
      <c r="DJ1083" s="54"/>
      <c r="DK1083" s="54"/>
      <c r="DL1083" s="54"/>
      <c r="DM1083" s="54"/>
      <c r="DN1083" s="54"/>
      <c r="DO1083" s="54"/>
      <c r="DP1083" s="54"/>
      <c r="DQ1083" s="54"/>
      <c r="DR1083" s="54"/>
      <c r="DS1083" s="54"/>
      <c r="DT1083" s="54"/>
      <c r="DU1083" s="54"/>
      <c r="DV1083" s="54"/>
      <c r="DW1083" s="54"/>
      <c r="DX1083" s="54"/>
      <c r="DY1083" s="54"/>
      <c r="DZ1083" s="54"/>
      <c r="EA1083" s="54"/>
      <c r="EB1083" s="54"/>
      <c r="EC1083" s="54"/>
      <c r="ED1083" s="54"/>
      <c r="EE1083" s="54"/>
      <c r="EF1083" s="54"/>
      <c r="EG1083" s="54"/>
      <c r="EH1083" s="54"/>
      <c r="EI1083" s="54"/>
      <c r="EJ1083" s="54"/>
      <c r="EK1083" s="54"/>
      <c r="EL1083" s="54"/>
      <c r="EM1083" s="54"/>
      <c r="EN1083" s="54"/>
      <c r="EO1083" s="54"/>
      <c r="EP1083" s="54"/>
      <c r="EQ1083" s="54"/>
      <c r="ER1083" s="54"/>
    </row>
    <row r="1084" spans="1:148" x14ac:dyDescent="0.25">
      <c r="A1084" s="76"/>
      <c r="B1084" s="54"/>
      <c r="C1084" s="54"/>
      <c r="D1084" s="54"/>
      <c r="E1084" s="54"/>
      <c r="F1084" s="5"/>
      <c r="G1084" s="320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4"/>
      <c r="BQ1084" s="54"/>
      <c r="BR1084" s="54"/>
      <c r="BS1084" s="54"/>
      <c r="BT1084" s="54"/>
      <c r="BU1084" s="54"/>
      <c r="BV1084" s="54"/>
      <c r="BW1084" s="54"/>
      <c r="BX1084" s="54"/>
      <c r="BY1084" s="54"/>
      <c r="BZ1084" s="54"/>
      <c r="CA1084" s="54"/>
      <c r="CB1084" s="54"/>
      <c r="CC1084" s="54"/>
      <c r="CD1084" s="54"/>
      <c r="CE1084" s="54"/>
      <c r="CF1084" s="54"/>
      <c r="CG1084" s="54"/>
      <c r="CH1084" s="54"/>
      <c r="CI1084" s="54"/>
      <c r="CJ1084" s="54"/>
      <c r="CK1084" s="54"/>
      <c r="CL1084" s="54"/>
      <c r="CM1084" s="54"/>
      <c r="CN1084" s="54"/>
      <c r="CO1084" s="54"/>
      <c r="CP1084" s="54"/>
      <c r="CQ1084" s="54"/>
      <c r="CR1084" s="54"/>
      <c r="CS1084" s="54"/>
      <c r="CT1084" s="54"/>
      <c r="CU1084" s="54"/>
      <c r="CV1084" s="54"/>
      <c r="CW1084" s="54"/>
      <c r="CX1084" s="54"/>
      <c r="CY1084" s="54"/>
      <c r="CZ1084" s="54"/>
      <c r="DA1084" s="54"/>
      <c r="DB1084" s="54"/>
      <c r="DC1084" s="54"/>
      <c r="DD1084" s="54"/>
      <c r="DE1084" s="54"/>
      <c r="DF1084" s="54"/>
      <c r="DG1084" s="54"/>
      <c r="DH1084" s="54"/>
      <c r="DI1084" s="54"/>
      <c r="DJ1084" s="54"/>
      <c r="DK1084" s="54"/>
      <c r="DL1084" s="54"/>
      <c r="DM1084" s="54"/>
      <c r="DN1084" s="54"/>
      <c r="DO1084" s="54"/>
      <c r="DP1084" s="54"/>
      <c r="DQ1084" s="54"/>
      <c r="DR1084" s="54"/>
      <c r="DS1084" s="54"/>
      <c r="DT1084" s="54"/>
      <c r="DU1084" s="54"/>
      <c r="DV1084" s="54"/>
      <c r="DW1084" s="54"/>
      <c r="DX1084" s="54"/>
      <c r="DY1084" s="54"/>
      <c r="DZ1084" s="54"/>
      <c r="EA1084" s="54"/>
      <c r="EB1084" s="54"/>
      <c r="EC1084" s="54"/>
      <c r="ED1084" s="54"/>
      <c r="EE1084" s="54"/>
      <c r="EF1084" s="54"/>
      <c r="EG1084" s="54"/>
      <c r="EH1084" s="54"/>
      <c r="EI1084" s="54"/>
      <c r="EJ1084" s="54"/>
      <c r="EK1084" s="54"/>
      <c r="EL1084" s="54"/>
      <c r="EM1084" s="54"/>
      <c r="EN1084" s="54"/>
      <c r="EO1084" s="54"/>
      <c r="EP1084" s="54"/>
      <c r="EQ1084" s="54"/>
      <c r="ER1084" s="54"/>
    </row>
    <row r="1085" spans="1:148" x14ac:dyDescent="0.25">
      <c r="A1085" s="76"/>
      <c r="B1085" s="54"/>
      <c r="C1085" s="54"/>
      <c r="D1085" s="54"/>
      <c r="E1085" s="54"/>
      <c r="F1085" s="5"/>
      <c r="G1085" s="320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4"/>
      <c r="BQ1085" s="54"/>
      <c r="BR1085" s="54"/>
      <c r="BS1085" s="54"/>
      <c r="BT1085" s="54"/>
      <c r="BU1085" s="54"/>
      <c r="BV1085" s="54"/>
      <c r="BW1085" s="54"/>
      <c r="BX1085" s="54"/>
      <c r="BY1085" s="54"/>
      <c r="BZ1085" s="54"/>
      <c r="CA1085" s="54"/>
      <c r="CB1085" s="54"/>
      <c r="CC1085" s="54"/>
      <c r="CD1085" s="54"/>
      <c r="CE1085" s="54"/>
      <c r="CF1085" s="54"/>
      <c r="CG1085" s="54"/>
      <c r="CH1085" s="54"/>
      <c r="CI1085" s="54"/>
      <c r="CJ1085" s="54"/>
      <c r="CK1085" s="54"/>
      <c r="CL1085" s="54"/>
      <c r="CM1085" s="54"/>
      <c r="CN1085" s="54"/>
      <c r="CO1085" s="54"/>
      <c r="CP1085" s="54"/>
      <c r="CQ1085" s="54"/>
      <c r="CR1085" s="54"/>
      <c r="CS1085" s="54"/>
      <c r="CT1085" s="54"/>
      <c r="CU1085" s="54"/>
      <c r="CV1085" s="54"/>
      <c r="CW1085" s="54"/>
      <c r="CX1085" s="54"/>
      <c r="CY1085" s="54"/>
      <c r="CZ1085" s="54"/>
      <c r="DA1085" s="54"/>
      <c r="DB1085" s="54"/>
      <c r="DC1085" s="54"/>
      <c r="DD1085" s="54"/>
      <c r="DE1085" s="54"/>
      <c r="DF1085" s="54"/>
      <c r="DG1085" s="54"/>
      <c r="DH1085" s="54"/>
      <c r="DI1085" s="54"/>
      <c r="DJ1085" s="54"/>
      <c r="DK1085" s="54"/>
      <c r="DL1085" s="54"/>
      <c r="DM1085" s="54"/>
      <c r="DN1085" s="54"/>
      <c r="DO1085" s="54"/>
      <c r="DP1085" s="54"/>
      <c r="DQ1085" s="54"/>
      <c r="DR1085" s="54"/>
      <c r="DS1085" s="54"/>
      <c r="DT1085" s="54"/>
      <c r="DU1085" s="54"/>
      <c r="DV1085" s="54"/>
      <c r="DW1085" s="54"/>
      <c r="DX1085" s="54"/>
      <c r="DY1085" s="54"/>
      <c r="DZ1085" s="54"/>
      <c r="EA1085" s="54"/>
      <c r="EB1085" s="54"/>
      <c r="EC1085" s="54"/>
      <c r="ED1085" s="54"/>
      <c r="EE1085" s="54"/>
      <c r="EF1085" s="54"/>
      <c r="EG1085" s="54"/>
      <c r="EH1085" s="54"/>
      <c r="EI1085" s="54"/>
      <c r="EJ1085" s="54"/>
      <c r="EK1085" s="54"/>
      <c r="EL1085" s="54"/>
      <c r="EM1085" s="54"/>
      <c r="EN1085" s="54"/>
      <c r="EO1085" s="54"/>
      <c r="EP1085" s="54"/>
      <c r="EQ1085" s="54"/>
      <c r="ER1085" s="54"/>
    </row>
    <row r="1086" spans="1:148" x14ac:dyDescent="0.25">
      <c r="A1086" s="76"/>
      <c r="B1086" s="54"/>
      <c r="C1086" s="54"/>
      <c r="D1086" s="54"/>
      <c r="E1086" s="54"/>
      <c r="F1086" s="5"/>
      <c r="G1086" s="320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4"/>
      <c r="BQ1086" s="54"/>
      <c r="BR1086" s="54"/>
      <c r="BS1086" s="54"/>
      <c r="BT1086" s="54"/>
      <c r="BU1086" s="54"/>
      <c r="BV1086" s="54"/>
      <c r="BW1086" s="54"/>
      <c r="BX1086" s="54"/>
      <c r="BY1086" s="54"/>
      <c r="BZ1086" s="54"/>
      <c r="CA1086" s="54"/>
      <c r="CB1086" s="54"/>
      <c r="CC1086" s="54"/>
      <c r="CD1086" s="54"/>
      <c r="CE1086" s="54"/>
      <c r="CF1086" s="54"/>
      <c r="CG1086" s="54"/>
      <c r="CH1086" s="54"/>
      <c r="CI1086" s="54"/>
      <c r="CJ1086" s="54"/>
      <c r="CK1086" s="54"/>
      <c r="CL1086" s="54"/>
      <c r="CM1086" s="54"/>
      <c r="CN1086" s="54"/>
      <c r="CO1086" s="54"/>
      <c r="CP1086" s="54"/>
      <c r="CQ1086" s="54"/>
      <c r="CR1086" s="54"/>
      <c r="CS1086" s="54"/>
      <c r="CT1086" s="54"/>
      <c r="CU1086" s="54"/>
      <c r="CV1086" s="54"/>
      <c r="CW1086" s="54"/>
      <c r="CX1086" s="54"/>
      <c r="CY1086" s="54"/>
      <c r="CZ1086" s="54"/>
      <c r="DA1086" s="54"/>
      <c r="DB1086" s="54"/>
      <c r="DC1086" s="54"/>
      <c r="DD1086" s="54"/>
      <c r="DE1086" s="54"/>
      <c r="DF1086" s="54"/>
      <c r="DG1086" s="54"/>
      <c r="DH1086" s="54"/>
      <c r="DI1086" s="54"/>
      <c r="DJ1086" s="54"/>
      <c r="DK1086" s="54"/>
      <c r="DL1086" s="54"/>
      <c r="DM1086" s="54"/>
      <c r="DN1086" s="54"/>
      <c r="DO1086" s="54"/>
      <c r="DP1086" s="54"/>
      <c r="DQ1086" s="54"/>
      <c r="DR1086" s="54"/>
      <c r="DS1086" s="54"/>
      <c r="DT1086" s="54"/>
      <c r="DU1086" s="54"/>
      <c r="DV1086" s="54"/>
      <c r="DW1086" s="54"/>
      <c r="DX1086" s="54"/>
      <c r="DY1086" s="54"/>
      <c r="DZ1086" s="54"/>
      <c r="EA1086" s="54"/>
      <c r="EB1086" s="54"/>
      <c r="EC1086" s="54"/>
      <c r="ED1086" s="54"/>
      <c r="EE1086" s="54"/>
      <c r="EF1086" s="54"/>
      <c r="EG1086" s="54"/>
      <c r="EH1086" s="54"/>
      <c r="EI1086" s="54"/>
      <c r="EJ1086" s="54"/>
      <c r="EK1086" s="54"/>
      <c r="EL1086" s="54"/>
      <c r="EM1086" s="54"/>
      <c r="EN1086" s="54"/>
      <c r="EO1086" s="54"/>
      <c r="EP1086" s="54"/>
      <c r="EQ1086" s="54"/>
      <c r="ER1086" s="54"/>
    </row>
    <row r="1087" spans="1:148" x14ac:dyDescent="0.25">
      <c r="A1087" s="76"/>
      <c r="B1087" s="54"/>
      <c r="C1087" s="54"/>
      <c r="D1087" s="54"/>
      <c r="E1087" s="54"/>
      <c r="F1087" s="5"/>
      <c r="G1087" s="320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4"/>
      <c r="BQ1087" s="54"/>
      <c r="BR1087" s="54"/>
      <c r="BS1087" s="54"/>
      <c r="BT1087" s="54"/>
      <c r="BU1087" s="54"/>
      <c r="BV1087" s="54"/>
      <c r="BW1087" s="54"/>
      <c r="BX1087" s="54"/>
      <c r="BY1087" s="54"/>
      <c r="BZ1087" s="54"/>
      <c r="CA1087" s="54"/>
      <c r="CB1087" s="54"/>
      <c r="CC1087" s="54"/>
      <c r="CD1087" s="54"/>
      <c r="CE1087" s="54"/>
      <c r="CF1087" s="54"/>
      <c r="CG1087" s="54"/>
      <c r="CH1087" s="54"/>
      <c r="CI1087" s="54"/>
      <c r="CJ1087" s="54"/>
      <c r="CK1087" s="54"/>
      <c r="CL1087" s="54"/>
      <c r="CM1087" s="54"/>
      <c r="CN1087" s="54"/>
      <c r="CO1087" s="54"/>
      <c r="CP1087" s="54"/>
      <c r="CQ1087" s="54"/>
      <c r="CR1087" s="54"/>
      <c r="CS1087" s="54"/>
      <c r="CT1087" s="54"/>
      <c r="CU1087" s="54"/>
      <c r="CV1087" s="54"/>
      <c r="CW1087" s="54"/>
      <c r="CX1087" s="54"/>
      <c r="CY1087" s="54"/>
      <c r="CZ1087" s="54"/>
      <c r="DA1087" s="54"/>
      <c r="DB1087" s="54"/>
      <c r="DC1087" s="54"/>
      <c r="DD1087" s="54"/>
      <c r="DE1087" s="54"/>
      <c r="DF1087" s="54"/>
      <c r="DG1087" s="54"/>
      <c r="DH1087" s="54"/>
      <c r="DI1087" s="54"/>
      <c r="DJ1087" s="54"/>
      <c r="DK1087" s="54"/>
      <c r="DL1087" s="54"/>
      <c r="DM1087" s="54"/>
      <c r="DN1087" s="54"/>
      <c r="DO1087" s="54"/>
      <c r="DP1087" s="54"/>
      <c r="DQ1087" s="54"/>
      <c r="DR1087" s="54"/>
      <c r="DS1087" s="54"/>
      <c r="DT1087" s="54"/>
      <c r="DU1087" s="54"/>
      <c r="DV1087" s="54"/>
      <c r="DW1087" s="54"/>
      <c r="DX1087" s="54"/>
      <c r="DY1087" s="54"/>
      <c r="DZ1087" s="54"/>
      <c r="EA1087" s="54"/>
      <c r="EB1087" s="54"/>
      <c r="EC1087" s="54"/>
      <c r="ED1087" s="54"/>
      <c r="EE1087" s="54"/>
      <c r="EF1087" s="54"/>
      <c r="EG1087" s="54"/>
      <c r="EH1087" s="54"/>
      <c r="EI1087" s="54"/>
      <c r="EJ1087" s="54"/>
      <c r="EK1087" s="54"/>
      <c r="EL1087" s="54"/>
      <c r="EM1087" s="54"/>
      <c r="EN1087" s="54"/>
      <c r="EO1087" s="54"/>
      <c r="EP1087" s="54"/>
      <c r="EQ1087" s="54"/>
      <c r="ER1087" s="54"/>
    </row>
    <row r="1088" spans="1:148" x14ac:dyDescent="0.25">
      <c r="A1088" s="76"/>
      <c r="B1088" s="54"/>
      <c r="C1088" s="54"/>
      <c r="D1088" s="54"/>
      <c r="E1088" s="54"/>
      <c r="F1088" s="5"/>
      <c r="G1088" s="320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4"/>
      <c r="BQ1088" s="54"/>
      <c r="BR1088" s="54"/>
      <c r="BS1088" s="54"/>
      <c r="BT1088" s="54"/>
      <c r="BU1088" s="54"/>
      <c r="BV1088" s="54"/>
      <c r="BW1088" s="54"/>
      <c r="BX1088" s="54"/>
      <c r="BY1088" s="54"/>
      <c r="BZ1088" s="54"/>
      <c r="CA1088" s="54"/>
      <c r="CB1088" s="54"/>
      <c r="CC1088" s="54"/>
      <c r="CD1088" s="54"/>
      <c r="CE1088" s="54"/>
      <c r="CF1088" s="54"/>
      <c r="CG1088" s="54"/>
      <c r="CH1088" s="54"/>
      <c r="CI1088" s="54"/>
      <c r="CJ1088" s="54"/>
      <c r="CK1088" s="54"/>
      <c r="CL1088" s="54"/>
      <c r="CM1088" s="54"/>
      <c r="CN1088" s="54"/>
      <c r="CO1088" s="54"/>
      <c r="CP1088" s="54"/>
      <c r="CQ1088" s="54"/>
      <c r="CR1088" s="54"/>
      <c r="CS1088" s="54"/>
      <c r="CT1088" s="54"/>
      <c r="CU1088" s="54"/>
      <c r="CV1088" s="54"/>
      <c r="CW1088" s="54"/>
      <c r="CX1088" s="54"/>
      <c r="CY1088" s="54"/>
      <c r="CZ1088" s="54"/>
      <c r="DA1088" s="54"/>
      <c r="DB1088" s="54"/>
      <c r="DC1088" s="54"/>
      <c r="DD1088" s="54"/>
      <c r="DE1088" s="54"/>
      <c r="DF1088" s="54"/>
      <c r="DG1088" s="54"/>
      <c r="DH1088" s="54"/>
      <c r="DI1088" s="54"/>
      <c r="DJ1088" s="54"/>
      <c r="DK1088" s="54"/>
      <c r="DL1088" s="54"/>
      <c r="DM1088" s="54"/>
      <c r="DN1088" s="54"/>
      <c r="DO1088" s="54"/>
      <c r="DP1088" s="54"/>
      <c r="DQ1088" s="54"/>
      <c r="DR1088" s="54"/>
      <c r="DS1088" s="54"/>
      <c r="DT1088" s="54"/>
      <c r="DU1088" s="54"/>
      <c r="DV1088" s="54"/>
      <c r="DW1088" s="54"/>
      <c r="DX1088" s="54"/>
      <c r="DY1088" s="54"/>
      <c r="DZ1088" s="54"/>
      <c r="EA1088" s="54"/>
      <c r="EB1088" s="54"/>
      <c r="EC1088" s="54"/>
      <c r="ED1088" s="54"/>
      <c r="EE1088" s="54"/>
      <c r="EF1088" s="54"/>
      <c r="EG1088" s="54"/>
      <c r="EH1088" s="54"/>
      <c r="EI1088" s="54"/>
      <c r="EJ1088" s="54"/>
      <c r="EK1088" s="54"/>
      <c r="EL1088" s="54"/>
      <c r="EM1088" s="54"/>
      <c r="EN1088" s="54"/>
      <c r="EO1088" s="54"/>
      <c r="EP1088" s="54"/>
      <c r="EQ1088" s="54"/>
      <c r="ER1088" s="54"/>
    </row>
    <row r="1089" spans="1:148" x14ac:dyDescent="0.25">
      <c r="A1089" s="76"/>
      <c r="B1089" s="54"/>
      <c r="C1089" s="54"/>
      <c r="D1089" s="54"/>
      <c r="E1089" s="54"/>
      <c r="F1089" s="5"/>
      <c r="G1089" s="320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4"/>
      <c r="BQ1089" s="54"/>
      <c r="BR1089" s="54"/>
      <c r="BS1089" s="54"/>
      <c r="BT1089" s="54"/>
      <c r="BU1089" s="54"/>
      <c r="BV1089" s="54"/>
      <c r="BW1089" s="54"/>
      <c r="BX1089" s="54"/>
      <c r="BY1089" s="54"/>
      <c r="BZ1089" s="54"/>
      <c r="CA1089" s="54"/>
      <c r="CB1089" s="54"/>
      <c r="CC1089" s="54"/>
      <c r="CD1089" s="54"/>
      <c r="CE1089" s="54"/>
      <c r="CF1089" s="54"/>
      <c r="CG1089" s="54"/>
      <c r="CH1089" s="54"/>
      <c r="CI1089" s="54"/>
      <c r="CJ1089" s="54"/>
      <c r="CK1089" s="54"/>
      <c r="CL1089" s="54"/>
      <c r="CM1089" s="54"/>
      <c r="CN1089" s="54"/>
      <c r="CO1089" s="54"/>
      <c r="CP1089" s="54"/>
      <c r="CQ1089" s="54"/>
      <c r="CR1089" s="54"/>
      <c r="CS1089" s="54"/>
      <c r="CT1089" s="54"/>
      <c r="CU1089" s="54"/>
      <c r="CV1089" s="54"/>
      <c r="CW1089" s="54"/>
      <c r="CX1089" s="54"/>
      <c r="CY1089" s="54"/>
      <c r="CZ1089" s="54"/>
      <c r="DA1089" s="54"/>
      <c r="DB1089" s="54"/>
      <c r="DC1089" s="54"/>
      <c r="DD1089" s="54"/>
      <c r="DE1089" s="54"/>
      <c r="DF1089" s="54"/>
      <c r="DG1089" s="54"/>
      <c r="DH1089" s="54"/>
      <c r="DI1089" s="54"/>
      <c r="DJ1089" s="54"/>
      <c r="DK1089" s="54"/>
      <c r="DL1089" s="54"/>
      <c r="DM1089" s="54"/>
      <c r="DN1089" s="54"/>
      <c r="DO1089" s="54"/>
      <c r="DP1089" s="54"/>
      <c r="DQ1089" s="54"/>
      <c r="DR1089" s="54"/>
      <c r="DS1089" s="54"/>
      <c r="DT1089" s="54"/>
      <c r="DU1089" s="54"/>
      <c r="DV1089" s="54"/>
      <c r="DW1089" s="54"/>
      <c r="DX1089" s="54"/>
      <c r="DY1089" s="54"/>
      <c r="DZ1089" s="54"/>
      <c r="EA1089" s="54"/>
      <c r="EB1089" s="54"/>
      <c r="EC1089" s="54"/>
      <c r="ED1089" s="54"/>
      <c r="EE1089" s="54"/>
      <c r="EF1089" s="54"/>
      <c r="EG1089" s="54"/>
      <c r="EH1089" s="54"/>
      <c r="EI1089" s="54"/>
      <c r="EJ1089" s="54"/>
      <c r="EK1089" s="54"/>
      <c r="EL1089" s="54"/>
      <c r="EM1089" s="54"/>
      <c r="EN1089" s="54"/>
      <c r="EO1089" s="54"/>
      <c r="EP1089" s="54"/>
      <c r="EQ1089" s="54"/>
      <c r="ER1089" s="54"/>
    </row>
    <row r="1090" spans="1:148" x14ac:dyDescent="0.25">
      <c r="A1090" s="76"/>
      <c r="B1090" s="54"/>
      <c r="C1090" s="54"/>
      <c r="D1090" s="54"/>
      <c r="E1090" s="54"/>
      <c r="F1090" s="5"/>
      <c r="G1090" s="320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4"/>
      <c r="BQ1090" s="54"/>
      <c r="BR1090" s="54"/>
      <c r="BS1090" s="54"/>
      <c r="BT1090" s="54"/>
      <c r="BU1090" s="54"/>
      <c r="BV1090" s="54"/>
      <c r="BW1090" s="54"/>
      <c r="BX1090" s="54"/>
      <c r="BY1090" s="54"/>
      <c r="BZ1090" s="54"/>
      <c r="CA1090" s="54"/>
      <c r="CB1090" s="54"/>
      <c r="CC1090" s="54"/>
      <c r="CD1090" s="54"/>
      <c r="CE1090" s="54"/>
      <c r="CF1090" s="54"/>
      <c r="CG1090" s="54"/>
      <c r="CH1090" s="54"/>
      <c r="CI1090" s="54"/>
      <c r="CJ1090" s="54"/>
      <c r="CK1090" s="54"/>
      <c r="CL1090" s="54"/>
      <c r="CM1090" s="54"/>
      <c r="CN1090" s="54"/>
      <c r="CO1090" s="54"/>
      <c r="CP1090" s="54"/>
      <c r="CQ1090" s="54"/>
      <c r="CR1090" s="54"/>
      <c r="CS1090" s="54"/>
      <c r="CT1090" s="54"/>
      <c r="CU1090" s="54"/>
      <c r="CV1090" s="54"/>
      <c r="CW1090" s="54"/>
      <c r="CX1090" s="54"/>
      <c r="CY1090" s="54"/>
      <c r="CZ1090" s="54"/>
      <c r="DA1090" s="54"/>
      <c r="DB1090" s="54"/>
      <c r="DC1090" s="54"/>
      <c r="DD1090" s="54"/>
      <c r="DE1090" s="54"/>
      <c r="DF1090" s="54"/>
      <c r="DG1090" s="54"/>
      <c r="DH1090" s="54"/>
      <c r="DI1090" s="54"/>
      <c r="DJ1090" s="54"/>
      <c r="DK1090" s="54"/>
      <c r="DL1090" s="54"/>
      <c r="DM1090" s="54"/>
      <c r="DN1090" s="54"/>
      <c r="DO1090" s="54"/>
      <c r="DP1090" s="54"/>
      <c r="DQ1090" s="54"/>
      <c r="DR1090" s="54"/>
      <c r="DS1090" s="54"/>
      <c r="DT1090" s="54"/>
      <c r="DU1090" s="54"/>
      <c r="DV1090" s="54"/>
      <c r="DW1090" s="54"/>
      <c r="DX1090" s="54"/>
      <c r="DY1090" s="54"/>
      <c r="DZ1090" s="54"/>
      <c r="EA1090" s="54"/>
      <c r="EB1090" s="54"/>
      <c r="EC1090" s="54"/>
      <c r="ED1090" s="54"/>
      <c r="EE1090" s="54"/>
      <c r="EF1090" s="54"/>
      <c r="EG1090" s="54"/>
      <c r="EH1090" s="54"/>
      <c r="EI1090" s="54"/>
      <c r="EJ1090" s="54"/>
      <c r="EK1090" s="54"/>
      <c r="EL1090" s="54"/>
      <c r="EM1090" s="54"/>
      <c r="EN1090" s="54"/>
      <c r="EO1090" s="54"/>
      <c r="EP1090" s="54"/>
      <c r="EQ1090" s="54"/>
      <c r="ER1090" s="54"/>
    </row>
    <row r="1091" spans="1:148" x14ac:dyDescent="0.25">
      <c r="A1091" s="76"/>
      <c r="B1091" s="54"/>
      <c r="C1091" s="54"/>
      <c r="D1091" s="54"/>
      <c r="E1091" s="54"/>
      <c r="F1091" s="5"/>
      <c r="G1091" s="320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4"/>
      <c r="BQ1091" s="54"/>
      <c r="BR1091" s="54"/>
      <c r="BS1091" s="54"/>
      <c r="BT1091" s="54"/>
      <c r="BU1091" s="54"/>
      <c r="BV1091" s="54"/>
      <c r="BW1091" s="54"/>
      <c r="BX1091" s="54"/>
      <c r="BY1091" s="54"/>
      <c r="BZ1091" s="54"/>
      <c r="CA1091" s="54"/>
      <c r="CB1091" s="54"/>
      <c r="CC1091" s="54"/>
      <c r="CD1091" s="54"/>
      <c r="CE1091" s="54"/>
      <c r="CF1091" s="54"/>
      <c r="CG1091" s="54"/>
      <c r="CH1091" s="54"/>
      <c r="CI1091" s="54"/>
      <c r="CJ1091" s="54"/>
      <c r="CK1091" s="54"/>
      <c r="CL1091" s="54"/>
      <c r="CM1091" s="54"/>
      <c r="CN1091" s="54"/>
      <c r="CO1091" s="54"/>
      <c r="CP1091" s="54"/>
      <c r="CQ1091" s="54"/>
      <c r="CR1091" s="54"/>
      <c r="CS1091" s="54"/>
      <c r="CT1091" s="54"/>
      <c r="CU1091" s="54"/>
      <c r="CV1091" s="54"/>
      <c r="CW1091" s="54"/>
      <c r="CX1091" s="54"/>
      <c r="CY1091" s="54"/>
      <c r="CZ1091" s="54"/>
      <c r="DA1091" s="54"/>
      <c r="DB1091" s="54"/>
      <c r="DC1091" s="54"/>
      <c r="DD1091" s="54"/>
      <c r="DE1091" s="54"/>
      <c r="DF1091" s="54"/>
      <c r="DG1091" s="54"/>
      <c r="DH1091" s="54"/>
      <c r="DI1091" s="54"/>
      <c r="DJ1091" s="54"/>
      <c r="DK1091" s="54"/>
      <c r="DL1091" s="54"/>
      <c r="DM1091" s="54"/>
      <c r="DN1091" s="54"/>
      <c r="DO1091" s="54"/>
      <c r="DP1091" s="54"/>
      <c r="DQ1091" s="54"/>
      <c r="DR1091" s="54"/>
      <c r="DS1091" s="54"/>
      <c r="DT1091" s="54"/>
      <c r="DU1091" s="54"/>
      <c r="DV1091" s="54"/>
      <c r="DW1091" s="54"/>
      <c r="DX1091" s="54"/>
      <c r="DY1091" s="54"/>
      <c r="DZ1091" s="54"/>
      <c r="EA1091" s="54"/>
      <c r="EB1091" s="54"/>
      <c r="EC1091" s="54"/>
      <c r="ED1091" s="54"/>
      <c r="EE1091" s="54"/>
      <c r="EF1091" s="54"/>
      <c r="EG1091" s="54"/>
      <c r="EH1091" s="54"/>
      <c r="EI1091" s="54"/>
      <c r="EJ1091" s="54"/>
      <c r="EK1091" s="54"/>
      <c r="EL1091" s="54"/>
      <c r="EM1091" s="54"/>
      <c r="EN1091" s="54"/>
      <c r="EO1091" s="54"/>
      <c r="EP1091" s="54"/>
      <c r="EQ1091" s="54"/>
      <c r="ER1091" s="54"/>
    </row>
    <row r="1092" spans="1:148" x14ac:dyDescent="0.25">
      <c r="A1092" s="76"/>
      <c r="B1092" s="54"/>
      <c r="C1092" s="54"/>
      <c r="D1092" s="54"/>
      <c r="E1092" s="54"/>
      <c r="F1092" s="5"/>
      <c r="G1092" s="320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4"/>
      <c r="BQ1092" s="54"/>
      <c r="BR1092" s="54"/>
      <c r="BS1092" s="54"/>
      <c r="BT1092" s="54"/>
      <c r="BU1092" s="54"/>
      <c r="BV1092" s="54"/>
      <c r="BW1092" s="54"/>
      <c r="BX1092" s="54"/>
      <c r="BY1092" s="54"/>
      <c r="BZ1092" s="54"/>
      <c r="CA1092" s="54"/>
      <c r="CB1092" s="54"/>
      <c r="CC1092" s="54"/>
      <c r="CD1092" s="54"/>
      <c r="CE1092" s="54"/>
      <c r="CF1092" s="54"/>
      <c r="CG1092" s="54"/>
      <c r="CH1092" s="54"/>
      <c r="CI1092" s="54"/>
      <c r="CJ1092" s="54"/>
      <c r="CK1092" s="54"/>
      <c r="CL1092" s="54"/>
      <c r="CM1092" s="54"/>
      <c r="CN1092" s="54"/>
      <c r="CO1092" s="54"/>
      <c r="CP1092" s="54"/>
      <c r="CQ1092" s="54"/>
      <c r="CR1092" s="54"/>
      <c r="CS1092" s="54"/>
      <c r="CT1092" s="54"/>
      <c r="CU1092" s="54"/>
      <c r="CV1092" s="54"/>
      <c r="CW1092" s="54"/>
      <c r="CX1092" s="54"/>
      <c r="CY1092" s="54"/>
      <c r="CZ1092" s="54"/>
      <c r="DA1092" s="54"/>
      <c r="DB1092" s="54"/>
      <c r="DC1092" s="54"/>
      <c r="DD1092" s="54"/>
      <c r="DE1092" s="54"/>
      <c r="DF1092" s="54"/>
      <c r="DG1092" s="54"/>
      <c r="DH1092" s="54"/>
      <c r="DI1092" s="54"/>
      <c r="DJ1092" s="54"/>
      <c r="DK1092" s="54"/>
      <c r="DL1092" s="54"/>
      <c r="DM1092" s="54"/>
      <c r="DN1092" s="54"/>
      <c r="DO1092" s="54"/>
      <c r="DP1092" s="54"/>
      <c r="DQ1092" s="54"/>
      <c r="DR1092" s="54"/>
      <c r="DS1092" s="54"/>
      <c r="DT1092" s="54"/>
      <c r="DU1092" s="54"/>
      <c r="DV1092" s="54"/>
      <c r="DW1092" s="54"/>
      <c r="DX1092" s="54"/>
      <c r="DY1092" s="54"/>
      <c r="DZ1092" s="54"/>
      <c r="EA1092" s="54"/>
      <c r="EB1092" s="54"/>
      <c r="EC1092" s="54"/>
      <c r="ED1092" s="54"/>
      <c r="EE1092" s="54"/>
      <c r="EF1092" s="54"/>
      <c r="EG1092" s="54"/>
      <c r="EH1092" s="54"/>
      <c r="EI1092" s="54"/>
      <c r="EJ1092" s="54"/>
      <c r="EK1092" s="54"/>
      <c r="EL1092" s="54"/>
      <c r="EM1092" s="54"/>
      <c r="EN1092" s="54"/>
      <c r="EO1092" s="54"/>
      <c r="EP1092" s="54"/>
      <c r="EQ1092" s="54"/>
      <c r="ER1092" s="54"/>
    </row>
    <row r="1093" spans="1:148" x14ac:dyDescent="0.25">
      <c r="A1093" s="76"/>
      <c r="B1093" s="54"/>
      <c r="C1093" s="54"/>
      <c r="D1093" s="54"/>
      <c r="E1093" s="54"/>
      <c r="F1093" s="5"/>
      <c r="G1093" s="320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  <c r="BV1093" s="54"/>
      <c r="BW1093" s="54"/>
      <c r="BX1093" s="54"/>
      <c r="BY1093" s="54"/>
      <c r="BZ1093" s="54"/>
      <c r="CA1093" s="54"/>
      <c r="CB1093" s="54"/>
      <c r="CC1093" s="54"/>
      <c r="CD1093" s="54"/>
      <c r="CE1093" s="54"/>
      <c r="CF1093" s="54"/>
      <c r="CG1093" s="54"/>
      <c r="CH1093" s="54"/>
      <c r="CI1093" s="54"/>
      <c r="CJ1093" s="54"/>
      <c r="CK1093" s="54"/>
      <c r="CL1093" s="54"/>
      <c r="CM1093" s="54"/>
      <c r="CN1093" s="54"/>
      <c r="CO1093" s="54"/>
      <c r="CP1093" s="54"/>
      <c r="CQ1093" s="54"/>
      <c r="CR1093" s="54"/>
      <c r="CS1093" s="54"/>
      <c r="CT1093" s="54"/>
      <c r="CU1093" s="54"/>
      <c r="CV1093" s="54"/>
      <c r="CW1093" s="54"/>
      <c r="CX1093" s="54"/>
      <c r="CY1093" s="54"/>
      <c r="CZ1093" s="54"/>
      <c r="DA1093" s="54"/>
      <c r="DB1093" s="54"/>
      <c r="DC1093" s="54"/>
      <c r="DD1093" s="54"/>
      <c r="DE1093" s="54"/>
      <c r="DF1093" s="54"/>
      <c r="DG1093" s="54"/>
      <c r="DH1093" s="54"/>
      <c r="DI1093" s="54"/>
      <c r="DJ1093" s="54"/>
      <c r="DK1093" s="54"/>
      <c r="DL1093" s="54"/>
      <c r="DM1093" s="54"/>
      <c r="DN1093" s="54"/>
      <c r="DO1093" s="54"/>
      <c r="DP1093" s="54"/>
      <c r="DQ1093" s="54"/>
      <c r="DR1093" s="54"/>
      <c r="DS1093" s="54"/>
      <c r="DT1093" s="54"/>
      <c r="DU1093" s="54"/>
      <c r="DV1093" s="54"/>
      <c r="DW1093" s="54"/>
      <c r="DX1093" s="54"/>
      <c r="DY1093" s="54"/>
      <c r="DZ1093" s="54"/>
      <c r="EA1093" s="54"/>
      <c r="EB1093" s="54"/>
      <c r="EC1093" s="54"/>
      <c r="ED1093" s="54"/>
      <c r="EE1093" s="54"/>
      <c r="EF1093" s="54"/>
      <c r="EG1093" s="54"/>
      <c r="EH1093" s="54"/>
      <c r="EI1093" s="54"/>
      <c r="EJ1093" s="54"/>
      <c r="EK1093" s="54"/>
      <c r="EL1093" s="54"/>
      <c r="EM1093" s="54"/>
      <c r="EN1093" s="54"/>
      <c r="EO1093" s="54"/>
      <c r="EP1093" s="54"/>
      <c r="EQ1093" s="54"/>
      <c r="ER1093" s="54"/>
    </row>
    <row r="1094" spans="1:148" x14ac:dyDescent="0.25">
      <c r="A1094" s="76"/>
      <c r="B1094" s="54"/>
      <c r="C1094" s="54"/>
      <c r="D1094" s="54"/>
      <c r="E1094" s="54"/>
      <c r="F1094" s="5"/>
      <c r="G1094" s="320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4"/>
      <c r="BQ1094" s="54"/>
      <c r="BR1094" s="54"/>
      <c r="BS1094" s="54"/>
      <c r="BT1094" s="54"/>
      <c r="BU1094" s="54"/>
      <c r="BV1094" s="54"/>
      <c r="BW1094" s="54"/>
      <c r="BX1094" s="54"/>
      <c r="BY1094" s="54"/>
      <c r="BZ1094" s="54"/>
      <c r="CA1094" s="54"/>
      <c r="CB1094" s="54"/>
      <c r="CC1094" s="54"/>
      <c r="CD1094" s="54"/>
      <c r="CE1094" s="54"/>
      <c r="CF1094" s="54"/>
      <c r="CG1094" s="54"/>
      <c r="CH1094" s="54"/>
      <c r="CI1094" s="54"/>
      <c r="CJ1094" s="54"/>
      <c r="CK1094" s="54"/>
      <c r="CL1094" s="54"/>
      <c r="CM1094" s="54"/>
      <c r="CN1094" s="54"/>
      <c r="CO1094" s="54"/>
      <c r="CP1094" s="54"/>
      <c r="CQ1094" s="54"/>
      <c r="CR1094" s="54"/>
      <c r="CS1094" s="54"/>
      <c r="CT1094" s="54"/>
      <c r="CU1094" s="54"/>
      <c r="CV1094" s="54"/>
      <c r="CW1094" s="54"/>
      <c r="CX1094" s="54"/>
      <c r="CY1094" s="54"/>
      <c r="CZ1094" s="54"/>
      <c r="DA1094" s="54"/>
      <c r="DB1094" s="54"/>
      <c r="DC1094" s="54"/>
      <c r="DD1094" s="54"/>
      <c r="DE1094" s="54"/>
      <c r="DF1094" s="54"/>
      <c r="DG1094" s="54"/>
      <c r="DH1094" s="54"/>
      <c r="DI1094" s="54"/>
      <c r="DJ1094" s="54"/>
      <c r="DK1094" s="54"/>
      <c r="DL1094" s="54"/>
      <c r="DM1094" s="54"/>
      <c r="DN1094" s="54"/>
      <c r="DO1094" s="54"/>
      <c r="DP1094" s="54"/>
      <c r="DQ1094" s="54"/>
      <c r="DR1094" s="54"/>
      <c r="DS1094" s="54"/>
      <c r="DT1094" s="54"/>
      <c r="DU1094" s="54"/>
      <c r="DV1094" s="54"/>
      <c r="DW1094" s="54"/>
      <c r="DX1094" s="54"/>
      <c r="DY1094" s="54"/>
      <c r="DZ1094" s="54"/>
      <c r="EA1094" s="54"/>
      <c r="EB1094" s="54"/>
      <c r="EC1094" s="54"/>
      <c r="ED1094" s="54"/>
      <c r="EE1094" s="54"/>
      <c r="EF1094" s="54"/>
      <c r="EG1094" s="54"/>
      <c r="EH1094" s="54"/>
      <c r="EI1094" s="54"/>
      <c r="EJ1094" s="54"/>
      <c r="EK1094" s="54"/>
      <c r="EL1094" s="54"/>
      <c r="EM1094" s="54"/>
      <c r="EN1094" s="54"/>
      <c r="EO1094" s="54"/>
      <c r="EP1094" s="54"/>
      <c r="EQ1094" s="54"/>
      <c r="ER1094" s="54"/>
    </row>
    <row r="1095" spans="1:148" x14ac:dyDescent="0.25">
      <c r="A1095" s="76"/>
      <c r="B1095" s="54"/>
      <c r="C1095" s="54"/>
      <c r="D1095" s="54"/>
      <c r="E1095" s="54"/>
      <c r="F1095" s="5"/>
      <c r="G1095" s="320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4"/>
      <c r="BQ1095" s="54"/>
      <c r="BR1095" s="54"/>
      <c r="BS1095" s="54"/>
      <c r="BT1095" s="54"/>
      <c r="BU1095" s="54"/>
      <c r="BV1095" s="54"/>
      <c r="BW1095" s="54"/>
      <c r="BX1095" s="54"/>
      <c r="BY1095" s="54"/>
      <c r="BZ1095" s="54"/>
      <c r="CA1095" s="54"/>
      <c r="CB1095" s="54"/>
      <c r="CC1095" s="54"/>
      <c r="CD1095" s="54"/>
      <c r="CE1095" s="54"/>
      <c r="CF1095" s="54"/>
      <c r="CG1095" s="54"/>
      <c r="CH1095" s="54"/>
      <c r="CI1095" s="54"/>
      <c r="CJ1095" s="54"/>
      <c r="CK1095" s="54"/>
      <c r="CL1095" s="54"/>
      <c r="CM1095" s="54"/>
      <c r="CN1095" s="54"/>
      <c r="CO1095" s="54"/>
      <c r="CP1095" s="54"/>
      <c r="CQ1095" s="54"/>
      <c r="CR1095" s="54"/>
      <c r="CS1095" s="54"/>
      <c r="CT1095" s="54"/>
      <c r="CU1095" s="54"/>
      <c r="CV1095" s="54"/>
      <c r="CW1095" s="54"/>
      <c r="CX1095" s="54"/>
      <c r="CY1095" s="54"/>
      <c r="CZ1095" s="54"/>
      <c r="DA1095" s="54"/>
      <c r="DB1095" s="54"/>
      <c r="DC1095" s="54"/>
      <c r="DD1095" s="54"/>
      <c r="DE1095" s="54"/>
      <c r="DF1095" s="54"/>
      <c r="DG1095" s="54"/>
      <c r="DH1095" s="54"/>
      <c r="DI1095" s="54"/>
      <c r="DJ1095" s="54"/>
      <c r="DK1095" s="54"/>
      <c r="DL1095" s="54"/>
      <c r="DM1095" s="54"/>
      <c r="DN1095" s="54"/>
      <c r="DO1095" s="54"/>
      <c r="DP1095" s="54"/>
      <c r="DQ1095" s="54"/>
      <c r="DR1095" s="54"/>
      <c r="DS1095" s="54"/>
      <c r="DT1095" s="54"/>
      <c r="DU1095" s="54"/>
      <c r="DV1095" s="54"/>
      <c r="DW1095" s="54"/>
      <c r="DX1095" s="54"/>
      <c r="DY1095" s="54"/>
      <c r="DZ1095" s="54"/>
      <c r="EA1095" s="54"/>
      <c r="EB1095" s="54"/>
      <c r="EC1095" s="54"/>
      <c r="ED1095" s="54"/>
      <c r="EE1095" s="54"/>
      <c r="EF1095" s="54"/>
      <c r="EG1095" s="54"/>
      <c r="EH1095" s="54"/>
      <c r="EI1095" s="54"/>
      <c r="EJ1095" s="54"/>
      <c r="EK1095" s="54"/>
      <c r="EL1095" s="54"/>
      <c r="EM1095" s="54"/>
      <c r="EN1095" s="54"/>
      <c r="EO1095" s="54"/>
      <c r="EP1095" s="54"/>
      <c r="EQ1095" s="54"/>
      <c r="ER1095" s="54"/>
    </row>
    <row r="1096" spans="1:148" x14ac:dyDescent="0.25">
      <c r="A1096" s="76"/>
      <c r="B1096" s="54"/>
      <c r="C1096" s="54"/>
      <c r="D1096" s="54"/>
      <c r="E1096" s="54"/>
      <c r="F1096" s="5"/>
      <c r="G1096" s="320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  <c r="BV1096" s="54"/>
      <c r="BW1096" s="54"/>
      <c r="BX1096" s="54"/>
      <c r="BY1096" s="54"/>
      <c r="BZ1096" s="54"/>
      <c r="CA1096" s="54"/>
      <c r="CB1096" s="54"/>
      <c r="CC1096" s="54"/>
      <c r="CD1096" s="54"/>
      <c r="CE1096" s="54"/>
      <c r="CF1096" s="54"/>
      <c r="CG1096" s="54"/>
      <c r="CH1096" s="54"/>
      <c r="CI1096" s="54"/>
      <c r="CJ1096" s="54"/>
      <c r="CK1096" s="54"/>
      <c r="CL1096" s="54"/>
      <c r="CM1096" s="54"/>
      <c r="CN1096" s="54"/>
      <c r="CO1096" s="54"/>
      <c r="CP1096" s="54"/>
      <c r="CQ1096" s="54"/>
      <c r="CR1096" s="54"/>
      <c r="CS1096" s="54"/>
      <c r="CT1096" s="54"/>
      <c r="CU1096" s="54"/>
      <c r="CV1096" s="54"/>
      <c r="CW1096" s="54"/>
      <c r="CX1096" s="54"/>
      <c r="CY1096" s="54"/>
      <c r="CZ1096" s="54"/>
      <c r="DA1096" s="54"/>
      <c r="DB1096" s="54"/>
      <c r="DC1096" s="54"/>
      <c r="DD1096" s="54"/>
      <c r="DE1096" s="54"/>
      <c r="DF1096" s="54"/>
      <c r="DG1096" s="54"/>
      <c r="DH1096" s="54"/>
      <c r="DI1096" s="54"/>
      <c r="DJ1096" s="54"/>
      <c r="DK1096" s="54"/>
      <c r="DL1096" s="54"/>
      <c r="DM1096" s="54"/>
      <c r="DN1096" s="54"/>
      <c r="DO1096" s="54"/>
      <c r="DP1096" s="54"/>
      <c r="DQ1096" s="54"/>
      <c r="DR1096" s="54"/>
      <c r="DS1096" s="54"/>
      <c r="DT1096" s="54"/>
      <c r="DU1096" s="54"/>
      <c r="DV1096" s="54"/>
      <c r="DW1096" s="54"/>
      <c r="DX1096" s="54"/>
      <c r="DY1096" s="54"/>
      <c r="DZ1096" s="54"/>
      <c r="EA1096" s="54"/>
      <c r="EB1096" s="54"/>
      <c r="EC1096" s="54"/>
      <c r="ED1096" s="54"/>
      <c r="EE1096" s="54"/>
      <c r="EF1096" s="54"/>
      <c r="EG1096" s="54"/>
      <c r="EH1096" s="54"/>
      <c r="EI1096" s="54"/>
      <c r="EJ1096" s="54"/>
      <c r="EK1096" s="54"/>
      <c r="EL1096" s="54"/>
      <c r="EM1096" s="54"/>
      <c r="EN1096" s="54"/>
      <c r="EO1096" s="54"/>
      <c r="EP1096" s="54"/>
      <c r="EQ1096" s="54"/>
      <c r="ER1096" s="54"/>
    </row>
    <row r="1097" spans="1:148" x14ac:dyDescent="0.25">
      <c r="A1097" s="76"/>
      <c r="B1097" s="54"/>
      <c r="C1097" s="54"/>
      <c r="D1097" s="54"/>
      <c r="E1097" s="54"/>
      <c r="F1097" s="5"/>
      <c r="G1097" s="320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4"/>
      <c r="BQ1097" s="54"/>
      <c r="BR1097" s="54"/>
      <c r="BS1097" s="54"/>
      <c r="BT1097" s="54"/>
      <c r="BU1097" s="54"/>
      <c r="BV1097" s="54"/>
      <c r="BW1097" s="54"/>
      <c r="BX1097" s="54"/>
      <c r="BY1097" s="54"/>
      <c r="BZ1097" s="54"/>
      <c r="CA1097" s="54"/>
      <c r="CB1097" s="54"/>
      <c r="CC1097" s="54"/>
      <c r="CD1097" s="54"/>
      <c r="CE1097" s="54"/>
      <c r="CF1097" s="54"/>
      <c r="CG1097" s="54"/>
      <c r="CH1097" s="54"/>
      <c r="CI1097" s="54"/>
      <c r="CJ1097" s="54"/>
      <c r="CK1097" s="54"/>
      <c r="CL1097" s="54"/>
      <c r="CM1097" s="54"/>
      <c r="CN1097" s="54"/>
      <c r="CO1097" s="54"/>
      <c r="CP1097" s="54"/>
      <c r="CQ1097" s="54"/>
      <c r="CR1097" s="54"/>
      <c r="CS1097" s="54"/>
      <c r="CT1097" s="54"/>
      <c r="CU1097" s="54"/>
      <c r="CV1097" s="54"/>
      <c r="CW1097" s="54"/>
      <c r="CX1097" s="54"/>
      <c r="CY1097" s="54"/>
      <c r="CZ1097" s="54"/>
      <c r="DA1097" s="54"/>
      <c r="DB1097" s="54"/>
      <c r="DC1097" s="54"/>
      <c r="DD1097" s="54"/>
      <c r="DE1097" s="54"/>
      <c r="DF1097" s="54"/>
      <c r="DG1097" s="54"/>
      <c r="DH1097" s="54"/>
      <c r="DI1097" s="54"/>
      <c r="DJ1097" s="54"/>
      <c r="DK1097" s="54"/>
      <c r="DL1097" s="54"/>
      <c r="DM1097" s="54"/>
      <c r="DN1097" s="54"/>
      <c r="DO1097" s="54"/>
      <c r="DP1097" s="54"/>
      <c r="DQ1097" s="54"/>
      <c r="DR1097" s="54"/>
      <c r="DS1097" s="54"/>
      <c r="DT1097" s="54"/>
      <c r="DU1097" s="54"/>
      <c r="DV1097" s="54"/>
      <c r="DW1097" s="54"/>
      <c r="DX1097" s="54"/>
      <c r="DY1097" s="54"/>
      <c r="DZ1097" s="54"/>
      <c r="EA1097" s="54"/>
      <c r="EB1097" s="54"/>
      <c r="EC1097" s="54"/>
      <c r="ED1097" s="54"/>
      <c r="EE1097" s="54"/>
      <c r="EF1097" s="54"/>
      <c r="EG1097" s="54"/>
      <c r="EH1097" s="54"/>
      <c r="EI1097" s="54"/>
      <c r="EJ1097" s="54"/>
      <c r="EK1097" s="54"/>
      <c r="EL1097" s="54"/>
      <c r="EM1097" s="54"/>
      <c r="EN1097" s="54"/>
      <c r="EO1097" s="54"/>
      <c r="EP1097" s="54"/>
      <c r="EQ1097" s="54"/>
      <c r="ER1097" s="54"/>
    </row>
    <row r="1098" spans="1:148" x14ac:dyDescent="0.25">
      <c r="A1098" s="76"/>
      <c r="B1098" s="54"/>
      <c r="C1098" s="54"/>
      <c r="D1098" s="54"/>
      <c r="E1098" s="54"/>
      <c r="F1098" s="5"/>
      <c r="G1098" s="320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4"/>
      <c r="BQ1098" s="54"/>
      <c r="BR1098" s="54"/>
      <c r="BS1098" s="54"/>
      <c r="BT1098" s="54"/>
      <c r="BU1098" s="54"/>
      <c r="BV1098" s="54"/>
      <c r="BW1098" s="54"/>
      <c r="BX1098" s="54"/>
      <c r="BY1098" s="54"/>
      <c r="BZ1098" s="54"/>
      <c r="CA1098" s="54"/>
      <c r="CB1098" s="54"/>
      <c r="CC1098" s="54"/>
      <c r="CD1098" s="54"/>
      <c r="CE1098" s="54"/>
      <c r="CF1098" s="54"/>
      <c r="CG1098" s="54"/>
      <c r="CH1098" s="54"/>
      <c r="CI1098" s="54"/>
      <c r="CJ1098" s="54"/>
      <c r="CK1098" s="54"/>
      <c r="CL1098" s="54"/>
      <c r="CM1098" s="54"/>
      <c r="CN1098" s="54"/>
      <c r="CO1098" s="54"/>
      <c r="CP1098" s="54"/>
      <c r="CQ1098" s="54"/>
      <c r="CR1098" s="54"/>
      <c r="CS1098" s="54"/>
      <c r="CT1098" s="54"/>
      <c r="CU1098" s="54"/>
      <c r="CV1098" s="54"/>
      <c r="CW1098" s="54"/>
      <c r="CX1098" s="54"/>
      <c r="CY1098" s="54"/>
      <c r="CZ1098" s="54"/>
      <c r="DA1098" s="54"/>
      <c r="DB1098" s="54"/>
      <c r="DC1098" s="54"/>
      <c r="DD1098" s="54"/>
      <c r="DE1098" s="54"/>
      <c r="DF1098" s="54"/>
      <c r="DG1098" s="54"/>
      <c r="DH1098" s="54"/>
      <c r="DI1098" s="54"/>
      <c r="DJ1098" s="54"/>
      <c r="DK1098" s="54"/>
      <c r="DL1098" s="54"/>
      <c r="DM1098" s="54"/>
      <c r="DN1098" s="54"/>
      <c r="DO1098" s="54"/>
      <c r="DP1098" s="54"/>
      <c r="DQ1098" s="54"/>
      <c r="DR1098" s="54"/>
      <c r="DS1098" s="54"/>
      <c r="DT1098" s="54"/>
      <c r="DU1098" s="54"/>
      <c r="DV1098" s="54"/>
      <c r="DW1098" s="54"/>
      <c r="DX1098" s="54"/>
      <c r="DY1098" s="54"/>
      <c r="DZ1098" s="54"/>
      <c r="EA1098" s="54"/>
      <c r="EB1098" s="54"/>
      <c r="EC1098" s="54"/>
      <c r="ED1098" s="54"/>
      <c r="EE1098" s="54"/>
      <c r="EF1098" s="54"/>
      <c r="EG1098" s="54"/>
      <c r="EH1098" s="54"/>
      <c r="EI1098" s="54"/>
      <c r="EJ1098" s="54"/>
      <c r="EK1098" s="54"/>
      <c r="EL1098" s="54"/>
      <c r="EM1098" s="54"/>
      <c r="EN1098" s="54"/>
      <c r="EO1098" s="54"/>
      <c r="EP1098" s="54"/>
      <c r="EQ1098" s="54"/>
      <c r="ER1098" s="54"/>
    </row>
  </sheetData>
  <conditionalFormatting sqref="G10 G12:G53">
    <cfRule type="cellIs" dxfId="18" priority="25" stopIfTrue="1" operator="equal">
      <formula>0</formula>
    </cfRule>
  </conditionalFormatting>
  <conditionalFormatting sqref="F10:G53">
    <cfRule type="expression" dxfId="17" priority="24">
      <formula>$E10="Planstelle"</formula>
    </cfRule>
  </conditionalFormatting>
  <conditionalFormatting sqref="E10:E53">
    <cfRule type="cellIs" dxfId="16" priority="22" operator="equal">
      <formula>"Planstelle"</formula>
    </cfRule>
  </conditionalFormatting>
  <conditionalFormatting sqref="E4:E6">
    <cfRule type="cellIs" dxfId="15" priority="20" stopIfTrue="1" operator="equal">
      <formula>0</formula>
    </cfRule>
  </conditionalFormatting>
  <conditionalFormatting sqref="G9">
    <cfRule type="cellIs" dxfId="14" priority="18" stopIfTrue="1" operator="equal">
      <formula>0</formula>
    </cfRule>
  </conditionalFormatting>
  <conditionalFormatting sqref="F9:G9">
    <cfRule type="expression" dxfId="13" priority="17">
      <formula>$E9="Planstelle"</formula>
    </cfRule>
  </conditionalFormatting>
  <conditionalFormatting sqref="E9">
    <cfRule type="cellIs" dxfId="12" priority="16" operator="equal">
      <formula>"Planstelle"</formula>
    </cfRule>
  </conditionalFormatting>
  <conditionalFormatting sqref="G56">
    <cfRule type="cellIs" dxfId="11" priority="12" stopIfTrue="1" operator="equal">
      <formula>0</formula>
    </cfRule>
  </conditionalFormatting>
  <conditionalFormatting sqref="F56:G56">
    <cfRule type="expression" dxfId="10" priority="11">
      <formula>$E56="Planstelle"</formula>
    </cfRule>
  </conditionalFormatting>
  <conditionalFormatting sqref="E56">
    <cfRule type="cellIs" dxfId="9" priority="10" operator="equal">
      <formula>"Planstelle"</formula>
    </cfRule>
  </conditionalFormatting>
  <conditionalFormatting sqref="G84:G85">
    <cfRule type="cellIs" dxfId="8" priority="9" stopIfTrue="1" operator="equal">
      <formula>0</formula>
    </cfRule>
  </conditionalFormatting>
  <conditionalFormatting sqref="F84:G85">
    <cfRule type="expression" dxfId="7" priority="8">
      <formula>$E84="Planstelle"</formula>
    </cfRule>
  </conditionalFormatting>
  <conditionalFormatting sqref="E84:E85">
    <cfRule type="cellIs" dxfId="6" priority="7" operator="equal">
      <formula>"Planstelle"</formula>
    </cfRule>
  </conditionalFormatting>
  <conditionalFormatting sqref="G96:G97">
    <cfRule type="cellIs" dxfId="5" priority="6" stopIfTrue="1" operator="equal">
      <formula>0</formula>
    </cfRule>
  </conditionalFormatting>
  <conditionalFormatting sqref="F96:G97">
    <cfRule type="expression" dxfId="4" priority="5">
      <formula>$E96="Planstelle"</formula>
    </cfRule>
  </conditionalFormatting>
  <conditionalFormatting sqref="E96:E97">
    <cfRule type="cellIs" dxfId="3" priority="4" operator="equal">
      <formula>"Planstelle"</formula>
    </cfRule>
  </conditionalFormatting>
  <conditionalFormatting sqref="G114:G115">
    <cfRule type="cellIs" dxfId="2" priority="3" stopIfTrue="1" operator="equal">
      <formula>0</formula>
    </cfRule>
  </conditionalFormatting>
  <conditionalFormatting sqref="F114:G115">
    <cfRule type="expression" dxfId="1" priority="2">
      <formula>$E114="Planstelle"</formula>
    </cfRule>
  </conditionalFormatting>
  <conditionalFormatting sqref="E114:E115">
    <cfRule type="cellIs" dxfId="0" priority="1" operator="equal">
      <formula>"Planstelle"</formula>
    </cfRule>
  </conditionalFormatting>
  <pageMargins left="0.78740157480314965" right="0.78740157480314965" top="0.47244094488188981" bottom="0.47244094488188981" header="0.51181102362204722" footer="0.51181102362204722"/>
  <pageSetup paperSize="9" scale="10" orientation="landscape" horizontalDpi="4294967293" r:id="rId1"/>
  <headerFooter alignWithMargins="0">
    <oddHeader>&amp;CMUSTERKALKULATION</oddHeader>
  </headerFooter>
  <ignoredErrors>
    <ignoredError sqref="K103:M103 K106:M10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29</vt:i4>
      </vt:variant>
    </vt:vector>
  </HeadingPairs>
  <TitlesOfParts>
    <vt:vector size="33" baseType="lpstr">
      <vt:lpstr>Burden</vt:lpstr>
      <vt:lpstr>Personnel Expenses</vt:lpstr>
      <vt:lpstr>Project Expenses</vt:lpstr>
      <vt:lpstr>Project Costs</vt:lpstr>
      <vt:lpstr>AG_Anteil_AV</vt:lpstr>
      <vt:lpstr>AG_Anteil_KV</vt:lpstr>
      <vt:lpstr>AG_Anteil_PV</vt:lpstr>
      <vt:lpstr>AG_Anteil_RV</vt:lpstr>
      <vt:lpstr>Anzahl_Mitarbeiter__ohne_Aushilfen</vt:lpstr>
      <vt:lpstr>'Project Costs'!Arbeitstage_Faktor</vt:lpstr>
      <vt:lpstr>'Project Expenses'!Arbeitstage_Faktor</vt:lpstr>
      <vt:lpstr>Arbeitstage_Faktor</vt:lpstr>
      <vt:lpstr>BeiträgeUndAbgaben</vt:lpstr>
      <vt:lpstr>Beratungskosten</vt:lpstr>
      <vt:lpstr>'Personnel Expenses'!BruttoGehalt</vt:lpstr>
      <vt:lpstr>Bürobedarf</vt:lpstr>
      <vt:lpstr>Gehaltskosten</vt:lpstr>
      <vt:lpstr>Gemeinkostenfaktor</vt:lpstr>
      <vt:lpstr>Kalk._Monatskosten</vt:lpstr>
      <vt:lpstr>KalkMonatskosten</vt:lpstr>
      <vt:lpstr>KFZ</vt:lpstr>
      <vt:lpstr>Kommunikation</vt:lpstr>
      <vt:lpstr>Manntage_Monat</vt:lpstr>
      <vt:lpstr>Miete</vt:lpstr>
      <vt:lpstr>Mietnebenkosten</vt:lpstr>
      <vt:lpstr>PersonalkostenGesamt</vt:lpstr>
      <vt:lpstr>Porto</vt:lpstr>
      <vt:lpstr>Reisekosten</vt:lpstr>
      <vt:lpstr>Representationskosten</vt:lpstr>
      <vt:lpstr>SonstigerHardUndSoftwareBedarf</vt:lpstr>
      <vt:lpstr>Versicherungen</vt:lpstr>
      <vt:lpstr>Werbekosten</vt:lpstr>
      <vt:lpstr>ZinsenUndGeldverkehr</vt:lpstr>
    </vt:vector>
  </TitlesOfParts>
  <Company>Funatics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Friedmann</dc:creator>
  <cp:lastModifiedBy>Hati</cp:lastModifiedBy>
  <cp:lastPrinted>2010-09-13T14:27:37Z</cp:lastPrinted>
  <dcterms:created xsi:type="dcterms:W3CDTF">2009-02-09T17:15:11Z</dcterms:created>
  <dcterms:modified xsi:type="dcterms:W3CDTF">2016-02-15T21:10:32Z</dcterms:modified>
</cp:coreProperties>
</file>